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160" windowHeight="9600" tabRatio="944" activeTab="0"/>
  </bookViews>
  <sheets>
    <sheet name="intro" sheetId="1" r:id="rId1"/>
    <sheet name="notes" sheetId="2" r:id="rId2"/>
    <sheet name="definitions" sheetId="3" r:id="rId3"/>
    <sheet name="summary" sheetId="4" r:id="rId4"/>
    <sheet name="characteristics" sheetId="5" r:id="rId5"/>
    <sheet name="subjects" sheetId="6" r:id="rId6"/>
    <sheet name="top 10" sheetId="7" r:id="rId7"/>
    <sheet name="mission groups" sheetId="8" r:id="rId8"/>
    <sheet name="mission group analysis" sheetId="9" r:id="rId9"/>
    <sheet name="competitor group" sheetId="10" r:id="rId10"/>
    <sheet name="mission group lists" sheetId="11" r:id="rId11"/>
  </sheets>
  <externalReferences>
    <externalReference r:id="rId14"/>
  </externalReferences>
  <definedNames>
    <definedName name="ucasdata" localSheetId="2">'[1]mission group analysis'!$AD$2:$AH$131</definedName>
    <definedName name="ucasdata" localSheetId="10">'[1]mission group analysis'!$AD$2:$AH$131</definedName>
    <definedName name="ucasdata" localSheetId="1">'[1]mission group analysis'!$AD$2:$AH$131</definedName>
    <definedName name="ucasdata">'mission group analysis'!$AD$2:$AH$105</definedName>
  </definedNames>
  <calcPr fullCalcOnLoad="1"/>
</workbook>
</file>

<file path=xl/sharedStrings.xml><?xml version="1.0" encoding="utf-8"?>
<sst xmlns="http://schemas.openxmlformats.org/spreadsheetml/2006/main" count="1067" uniqueCount="711">
  <si>
    <t>% change</t>
  </si>
  <si>
    <t>extra</t>
  </si>
  <si>
    <t>clearing</t>
  </si>
  <si>
    <t>direct</t>
  </si>
  <si>
    <t>main scheme</t>
  </si>
  <si>
    <t>acceptances</t>
  </si>
  <si>
    <t>choice:accept ratio</t>
  </si>
  <si>
    <t>nationally</t>
  </si>
  <si>
    <t>subject</t>
  </si>
  <si>
    <t>Group A Medicine &amp; Dentistry</t>
  </si>
  <si>
    <t>Group B Subjects allied to Medicine</t>
  </si>
  <si>
    <t>Group C Biological Sciences</t>
  </si>
  <si>
    <t>Group D Vet Sci,Ag &amp; related</t>
  </si>
  <si>
    <t>Group F Physical Sciences</t>
  </si>
  <si>
    <t>Group G Mathematical &amp; Comp Sci</t>
  </si>
  <si>
    <t>Group H Engineering</t>
  </si>
  <si>
    <t>Group J Technologies</t>
  </si>
  <si>
    <t>Group K Architecture,Build &amp; Plan</t>
  </si>
  <si>
    <t>Group L Social Studies</t>
  </si>
  <si>
    <t>Group M Law</t>
  </si>
  <si>
    <t>Group N Business &amp; Admin studies</t>
  </si>
  <si>
    <t>Group P Mass Comms and Documentation</t>
  </si>
  <si>
    <t>Group Q Linguistics, Classics &amp; related</t>
  </si>
  <si>
    <t>Group R European Langs, Lit &amp; related</t>
  </si>
  <si>
    <t>Group T Non-European Langs and related</t>
  </si>
  <si>
    <t>Group V Hist &amp; Philosophical studies</t>
  </si>
  <si>
    <t>Group W Creative Arts &amp; Design</t>
  </si>
  <si>
    <t>Group X Education</t>
  </si>
  <si>
    <t>Y Combined arts</t>
  </si>
  <si>
    <t>Y Combined sciences</t>
  </si>
  <si>
    <t>Y Combined social sciences</t>
  </si>
  <si>
    <t>Y Sciences combined with social sciences or arts</t>
  </si>
  <si>
    <t>Y Social sciences combined with arts</t>
  </si>
  <si>
    <t>Z General, other combined &amp; unknown</t>
  </si>
  <si>
    <t>choices</t>
  </si>
  <si>
    <t>accepts</t>
  </si>
  <si>
    <t>A1 - Pre-clinical Medicine</t>
  </si>
  <si>
    <t>B1 - Anatomy,Physiology and Pathology</t>
  </si>
  <si>
    <t>B7 - Nursing</t>
  </si>
  <si>
    <t>C1 - Biology</t>
  </si>
  <si>
    <t>17 and under</t>
  </si>
  <si>
    <t>25 to 39</t>
  </si>
  <si>
    <t>21 to 24</t>
  </si>
  <si>
    <t>40 and over</t>
  </si>
  <si>
    <t>age</t>
  </si>
  <si>
    <t>female</t>
  </si>
  <si>
    <t>male</t>
  </si>
  <si>
    <t>1 to 079</t>
  </si>
  <si>
    <t>80 to 119</t>
  </si>
  <si>
    <t>120 to 179</t>
  </si>
  <si>
    <t>180 to 239</t>
  </si>
  <si>
    <t>240 to 299</t>
  </si>
  <si>
    <t>300 to 359</t>
  </si>
  <si>
    <t>360 to 419</t>
  </si>
  <si>
    <t>420 to 479</t>
  </si>
  <si>
    <t>480 to 539</t>
  </si>
  <si>
    <t>540 plus</t>
  </si>
  <si>
    <t>0/not known</t>
  </si>
  <si>
    <t>Asian</t>
  </si>
  <si>
    <t>Black</t>
  </si>
  <si>
    <t>Mixed</t>
  </si>
  <si>
    <t>Other</t>
  </si>
  <si>
    <t>Unknown</t>
  </si>
  <si>
    <t>White</t>
  </si>
  <si>
    <t>No disability</t>
  </si>
  <si>
    <t>Disability</t>
  </si>
  <si>
    <t>Total</t>
  </si>
  <si>
    <t>applicants</t>
  </si>
  <si>
    <t>% change accepts</t>
  </si>
  <si>
    <t>gender</t>
  </si>
  <si>
    <t>tariff band</t>
  </si>
  <si>
    <t>ethnicity</t>
  </si>
  <si>
    <t>&lt;= 17</t>
  </si>
  <si>
    <t>21 - 24</t>
  </si>
  <si>
    <t>25 - 39</t>
  </si>
  <si>
    <t>&gt;= 40</t>
  </si>
  <si>
    <t>1</t>
  </si>
  <si>
    <t>80</t>
  </si>
  <si>
    <t>120</t>
  </si>
  <si>
    <t>180</t>
  </si>
  <si>
    <t>240</t>
  </si>
  <si>
    <t>300</t>
  </si>
  <si>
    <t>360</t>
  </si>
  <si>
    <t>420</t>
  </si>
  <si>
    <t>480</t>
  </si>
  <si>
    <t>540</t>
  </si>
  <si>
    <t>accepted applicants</t>
  </si>
  <si>
    <t xml:space="preserve">       Years: </t>
  </si>
  <si>
    <t>disability</t>
  </si>
  <si>
    <t>B3 - Complementary Medicine</t>
  </si>
  <si>
    <t>B8 - Medical Technology</t>
  </si>
  <si>
    <t>B9 - Others in Subjects allied to Medicine</t>
  </si>
  <si>
    <t>C0 - Biological Sciences: any area of study</t>
  </si>
  <si>
    <t>C5 - Microbiology</t>
  </si>
  <si>
    <t>C6 - Sports Science</t>
  </si>
  <si>
    <t>C7 - Molecular Biology,Biophysics &amp; Biochem</t>
  </si>
  <si>
    <t>C8 - Psychology</t>
  </si>
  <si>
    <t>D1 - Pre-clinical Veterinary Medicine</t>
  </si>
  <si>
    <t>D3 - Animal Science</t>
  </si>
  <si>
    <t>DD - Combinations within Vet Sci,Ag &amp; related subjects</t>
  </si>
  <si>
    <t>F1 - Chemistry</t>
  </si>
  <si>
    <t>F3 - Physics</t>
  </si>
  <si>
    <t>F8 - Physical Geographical Sciences</t>
  </si>
  <si>
    <t>G1 - Mathematics</t>
  </si>
  <si>
    <t>G3 - Statistics</t>
  </si>
  <si>
    <t>H1 - General Engineering</t>
  </si>
  <si>
    <t>H2 - Civil Engineering</t>
  </si>
  <si>
    <t>H3 - Mechanical Engineering</t>
  </si>
  <si>
    <t>H8 - Chemical,Process and Energy Engineering</t>
  </si>
  <si>
    <t>HH - Combinations within Engineering</t>
  </si>
  <si>
    <t>J9 - Others in Technology</t>
  </si>
  <si>
    <t>K1 - Architecture</t>
  </si>
  <si>
    <t>L0 - Social Studies: any area of study</t>
  </si>
  <si>
    <t>L1 - Economics</t>
  </si>
  <si>
    <t>L2 - Politics</t>
  </si>
  <si>
    <t>L5 - Social Work</t>
  </si>
  <si>
    <t>L9 - Others in Social Studies</t>
  </si>
  <si>
    <t>M1 - Law by Area</t>
  </si>
  <si>
    <t>N1 - Business studies</t>
  </si>
  <si>
    <t>N4 - Accounting</t>
  </si>
  <si>
    <t>N5 - Marketing</t>
  </si>
  <si>
    <t>N8 - Hospitality, Leisure, Tourism and Transport</t>
  </si>
  <si>
    <t>P3 - Media studies</t>
  </si>
  <si>
    <t>Q1 - Linguistics</t>
  </si>
  <si>
    <t>Q3 - English studies</t>
  </si>
  <si>
    <t>QQ - Combinations within Linguistics,Classics &amp; related</t>
  </si>
  <si>
    <t>R4 - Spanish studies</t>
  </si>
  <si>
    <t>T2 - Japanese studies</t>
  </si>
  <si>
    <t>T9 - Others in non-European Langs &amp; related</t>
  </si>
  <si>
    <t>V1 - History by Period</t>
  </si>
  <si>
    <t>V3 - History by Topic</t>
  </si>
  <si>
    <t>V4 - Archaeology</t>
  </si>
  <si>
    <t>W1 - Fine Art</t>
  </si>
  <si>
    <t>W2 - Design studies</t>
  </si>
  <si>
    <t>W3 - Music</t>
  </si>
  <si>
    <t>W4 - Drama</t>
  </si>
  <si>
    <t>X1 - Training Teachers</t>
  </si>
  <si>
    <t>X3 - Academic studies in Education</t>
  </si>
  <si>
    <t>Y Combs of languages</t>
  </si>
  <si>
    <t>Y Combs of languages with arts/humanities</t>
  </si>
  <si>
    <t>Y Combs of med/bio/agric sciences</t>
  </si>
  <si>
    <t>Y Combs of med/bio/agric sciences with phys/math sciences</t>
  </si>
  <si>
    <t>Y Combs of phys/math science with social studies/bus/law</t>
  </si>
  <si>
    <t>Y Combs of science/engineering with arts/humanities/languages</t>
  </si>
  <si>
    <t>Y Combs of science/engineering with social studies/bus/law</t>
  </si>
  <si>
    <t>Y Combs of social studies/bus/law with arts/humanities</t>
  </si>
  <si>
    <t>Y Combs of social studies/bus/law with languages</t>
  </si>
  <si>
    <t>summary</t>
  </si>
  <si>
    <t>characteristics</t>
  </si>
  <si>
    <t>subjects</t>
  </si>
  <si>
    <t>Click on sheet title to view the sheet</t>
  </si>
  <si>
    <t>% total accepts</t>
  </si>
  <si>
    <t>A2 - Pre-clinical Dentistry</t>
  </si>
  <si>
    <t>A9 - Others in Medicine and Dentistry</t>
  </si>
  <si>
    <t>B2 - Pharmacology,Toxicology and Pharmacy</t>
  </si>
  <si>
    <t>B4 - Nutrition</t>
  </si>
  <si>
    <t>B5 - Ophthalmics</t>
  </si>
  <si>
    <t>B6 - Aural and Oral Sciences</t>
  </si>
  <si>
    <t>BB - Combinations within Subjects allied to Medicine</t>
  </si>
  <si>
    <t>C2 - Botany</t>
  </si>
  <si>
    <t>C3 - Zoology</t>
  </si>
  <si>
    <t>C4 - Genetics</t>
  </si>
  <si>
    <t>C9 - Others in Biological Sciences</t>
  </si>
  <si>
    <t>CC - Combinations within Biological Sciences</t>
  </si>
  <si>
    <t>D4 - Agriculture</t>
  </si>
  <si>
    <t>D5 - Forestry</t>
  </si>
  <si>
    <t>D6 - Food and Beverage studies</t>
  </si>
  <si>
    <t>D7 - Agricultural Sciences</t>
  </si>
  <si>
    <t>D9 - Others in Vet Sci,Ag &amp; related subjects</t>
  </si>
  <si>
    <t>F0 - Physical Sciences: any area of study</t>
  </si>
  <si>
    <t>F2 - Materials Science</t>
  </si>
  <si>
    <t>F4 - Forensic and Archaeological Science</t>
  </si>
  <si>
    <t>F5 - Astronomy</t>
  </si>
  <si>
    <t>F6 - Geology</t>
  </si>
  <si>
    <t>F7 - Science of Aquatic and Terrestrial Environments</t>
  </si>
  <si>
    <t>F9 - Others in Physical Sciences</t>
  </si>
  <si>
    <t>FF - Combinations within Physical Sciences</t>
  </si>
  <si>
    <t>G0 - Mathematical &amp; Comp Sci: any area</t>
  </si>
  <si>
    <t>G2 - Operational Research</t>
  </si>
  <si>
    <t>G4 - Computer Science</t>
  </si>
  <si>
    <t>G5 - Information Systems</t>
  </si>
  <si>
    <t>G6 - Software Engineering</t>
  </si>
  <si>
    <t>G7 - Artificial Intelligence</t>
  </si>
  <si>
    <t>G9 - Others in Mathematical &amp; Computer Sci</t>
  </si>
  <si>
    <t>GG - Combinations within Mathematical &amp; Computer Sci</t>
  </si>
  <si>
    <t>H0 - Engineering: any area of study</t>
  </si>
  <si>
    <t>H4 - Aerospace Engineering</t>
  </si>
  <si>
    <t>H5 - Naval Architecture</t>
  </si>
  <si>
    <t>H6 - Electronic and Electrical Engineering</t>
  </si>
  <si>
    <t>H7 - Production and Manufacturing Engineering</t>
  </si>
  <si>
    <t>H9 - Others in Engineering</t>
  </si>
  <si>
    <t>J0 - Technologies: any area of study</t>
  </si>
  <si>
    <t>J1 - Minerals Technology</t>
  </si>
  <si>
    <t>J2 - Metallurgy</t>
  </si>
  <si>
    <t>J4 - Polymers and Textiles</t>
  </si>
  <si>
    <t>J5 - Materials Technology not otherwise spec</t>
  </si>
  <si>
    <t>J6 - Maritime Technology</t>
  </si>
  <si>
    <t>J7 - Biotechnology</t>
  </si>
  <si>
    <t>JJ - Combinations within Technology</t>
  </si>
  <si>
    <t>K0 - Architecture,Build &amp; Plan: any area</t>
  </si>
  <si>
    <t>K2 - Building</t>
  </si>
  <si>
    <t>K3 - Landscape Design</t>
  </si>
  <si>
    <t>K4 - Planning (Urban,Rural and Regional)</t>
  </si>
  <si>
    <t>K9 - Others in Architecture,Build &amp; Plan</t>
  </si>
  <si>
    <t>KK - Combinations within Architecture,Build &amp; Plan</t>
  </si>
  <si>
    <t>L3 - Sociology</t>
  </si>
  <si>
    <t>L4 - Social Policy</t>
  </si>
  <si>
    <t>L6 - Anthropology</t>
  </si>
  <si>
    <t>L7 - Human and Social Geography</t>
  </si>
  <si>
    <t>LL - Combinations within Social Studies</t>
  </si>
  <si>
    <t>M2 - Law by Topic</t>
  </si>
  <si>
    <t>M9 - Others in Law</t>
  </si>
  <si>
    <t>MM - Combinations within Law</t>
  </si>
  <si>
    <t>N0 - Business &amp; Admin studies: any area</t>
  </si>
  <si>
    <t>N2 - Management studies</t>
  </si>
  <si>
    <t>N3 - Finance</t>
  </si>
  <si>
    <t>N6 - Human Resource Management</t>
  </si>
  <si>
    <t>N7 - Office Skills</t>
  </si>
  <si>
    <t>N9 - Others in Business &amp; Admin Studies</t>
  </si>
  <si>
    <t>NN - Combinations within Business &amp; Admin Studies</t>
  </si>
  <si>
    <t>P1 - Information Services</t>
  </si>
  <si>
    <t>P2 - Publicity studies</t>
  </si>
  <si>
    <t>P4 - Publishing</t>
  </si>
  <si>
    <t>P5 - Journalism</t>
  </si>
  <si>
    <t>P9 - Others in Mass Comms &amp; Documentation</t>
  </si>
  <si>
    <t>PP - Combinations within Mass Comms &amp; Documentation</t>
  </si>
  <si>
    <t>Q2 - Comparative Literary studies</t>
  </si>
  <si>
    <t>Q4 - Ancient Language studies</t>
  </si>
  <si>
    <t>Q5 - Celtic studies</t>
  </si>
  <si>
    <t>Q6 - Latin studies</t>
  </si>
  <si>
    <t>Q7 - Classical Greek studies</t>
  </si>
  <si>
    <t>Q8 - Classical studies</t>
  </si>
  <si>
    <t>Q9 - Others in Linguistics,Classics &amp; related</t>
  </si>
  <si>
    <t>R0 - European Langs,Lit &amp; related: any area</t>
  </si>
  <si>
    <t>R1 - French studies</t>
  </si>
  <si>
    <t>R2 - German studies</t>
  </si>
  <si>
    <t>R3 - Italian studies</t>
  </si>
  <si>
    <t>R5 - Portuguese studies</t>
  </si>
  <si>
    <t>R6 - Scandinavian studies</t>
  </si>
  <si>
    <t>R7 - Russian and East European studies</t>
  </si>
  <si>
    <t>R8 - European studies</t>
  </si>
  <si>
    <t>R9 - Others in European Langs,Lit and related</t>
  </si>
  <si>
    <t>RR - Combinations within European Langs,Lit and related</t>
  </si>
  <si>
    <t>T1 - Chinese studies</t>
  </si>
  <si>
    <t>T3 - South Asian studies</t>
  </si>
  <si>
    <t>T4 - Other Asian studies</t>
  </si>
  <si>
    <t>T5 - African studies</t>
  </si>
  <si>
    <t>T6 - Modern Middle-Eastern studies</t>
  </si>
  <si>
    <t>T7 - American studies</t>
  </si>
  <si>
    <t>TT - Combinations within non-European Langs &amp; related</t>
  </si>
  <si>
    <t>V2 - History by Area</t>
  </si>
  <si>
    <t>V5 - Philosophy</t>
  </si>
  <si>
    <t>V6 - Theology and Religious studies</t>
  </si>
  <si>
    <t>V9 - Others in Hist &amp; Philosophical studies</t>
  </si>
  <si>
    <t>VV - Combinations within Hist &amp; Philosophical studies</t>
  </si>
  <si>
    <t>W0 - Creative Arts &amp; Design: any area</t>
  </si>
  <si>
    <t>W5 - Dance</t>
  </si>
  <si>
    <t>W6 - Cinematics and Photography</t>
  </si>
  <si>
    <t>W7 - Crafts</t>
  </si>
  <si>
    <t>W8 - Imaginative Writing</t>
  </si>
  <si>
    <t>W9 - Others in Creative Arts and Design</t>
  </si>
  <si>
    <t>WW - Combinations within Creative Arts and Design</t>
  </si>
  <si>
    <t>X2 - Research and Study Skills in Education</t>
  </si>
  <si>
    <t>X9 - Others in Education</t>
  </si>
  <si>
    <t>XX - Combinations within Education</t>
  </si>
  <si>
    <t>Y Combs of arts/humanities</t>
  </si>
  <si>
    <t>Y Combs of phys/math sciences</t>
  </si>
  <si>
    <t>Y Combs of sciences with engineering/technology</t>
  </si>
  <si>
    <t>Y Combs of engineering/technology</t>
  </si>
  <si>
    <t>Y Combs of engin/tech/building studies</t>
  </si>
  <si>
    <t>Y Combs of phys/math science with arts/humanities/languages</t>
  </si>
  <si>
    <t>Z Combs of 3 subjects, or other general courses</t>
  </si>
  <si>
    <t>Y Combs of soc studies/law with business</t>
  </si>
  <si>
    <t>Y Combs of soc studies/law</t>
  </si>
  <si>
    <t>details on the content of the report</t>
  </si>
  <si>
    <t>notes</t>
  </si>
  <si>
    <t>This report contains choices (applications) and accepts from students at your school or college that applied to higher education through UCAS.</t>
  </si>
  <si>
    <t>In 2008 the number of choices (applications) an applicant could make in the mainscheme changed from 6 to 5.</t>
  </si>
  <si>
    <t>In 2008 NMAS applications were included in UCAS applications.</t>
  </si>
  <si>
    <t>The tariff is calculated using the results obtained through the Awarding Body Linkage (ABL). If an applicant has qualifications not verified through the ABL</t>
  </si>
  <si>
    <t>the qualificaitons will not form part of the tariff score.</t>
  </si>
  <si>
    <t>UCAS - Dictionary of terms</t>
  </si>
  <si>
    <t>Information on UCAS data definitions are available on the UCAS website (see UCAS - Dictionary of terms link).</t>
  </si>
  <si>
    <t>In 2008 the JACS subject grouping changed to JACS2.</t>
  </si>
  <si>
    <t>adjustment</t>
  </si>
  <si>
    <t xml:space="preserve">       Centre name:</t>
  </si>
  <si>
    <t xml:space="preserve">       Centre code:</t>
  </si>
  <si>
    <t>my centre</t>
  </si>
  <si>
    <t>In 2009 the adjustment period was introduced.</t>
  </si>
  <si>
    <t>The accepts are from all application routes - mainscheme and direct (Extra, clearing, adjustment and RPA).</t>
  </si>
  <si>
    <t>The choices are the five choices listed on the application form, these are the mainscheme choices.</t>
  </si>
  <si>
    <t>list of schools included in your competitor group</t>
  </si>
  <si>
    <t>competitor group</t>
  </si>
  <si>
    <t>competitor group - accepted route</t>
  </si>
  <si>
    <t>Which subjects are my competitor group's students accepted at?</t>
  </si>
  <si>
    <t>The competitor group data is for all applicants, accepts and choices (mainscheme choices) that applied through UCAS from your competitor group.</t>
  </si>
  <si>
    <t>The report is comprised of all applicants that have the relevant school code attached to their application, this will include mature students. It is possible that some of the applicants</t>
  </si>
  <si>
    <t>may have attended the school previously and are not recent pupils. The school code is obtained when the applicant either enters a code or a buzzword, the system searches</t>
  </si>
  <si>
    <t>The % total accepts is the percentage of acceptances for each subject out of the total acceptances for the competitor group.</t>
  </si>
  <si>
    <t>The choice:accept ratio is the number of choices divided by the number of acceptances.</t>
  </si>
  <si>
    <t>Postcode</t>
  </si>
  <si>
    <t>School name</t>
  </si>
  <si>
    <t>Address 1</t>
  </si>
  <si>
    <t>Address 2</t>
  </si>
  <si>
    <t>Address 3</t>
  </si>
  <si>
    <t>Address 4</t>
  </si>
  <si>
    <t>Local authority</t>
  </si>
  <si>
    <t>PLEASE NOTE THIS CONTAINS SAMPLE DATA</t>
  </si>
  <si>
    <t>Rosehill College</t>
  </si>
  <si>
    <t>The data for a subject has been suppressed if there are less than five applications for a subject line.</t>
  </si>
  <si>
    <t>The totals may not match the summary sheet due to the data suppressions.</t>
  </si>
  <si>
    <t>competitors</t>
  </si>
  <si>
    <t>In the subjects table the data has been suppressed if there are less than five applications to a subject line. The suppressions will alter the subject group total and overall total in</t>
  </si>
  <si>
    <t>the table. The number of applications and acceptances in the subjects table may not match the summary tables due to data suppressions.</t>
  </si>
  <si>
    <t>St Marys College</t>
  </si>
  <si>
    <t>Bluecoat School</t>
  </si>
  <si>
    <t>The King's School</t>
  </si>
  <si>
    <t>Abbey College</t>
  </si>
  <si>
    <t>King Edwards VI Form School</t>
  </si>
  <si>
    <t>Priory School</t>
  </si>
  <si>
    <t>Royal Grammar School</t>
  </si>
  <si>
    <t>New College</t>
  </si>
  <si>
    <t>Queen Elizabeth College</t>
  </si>
  <si>
    <t>Grange School</t>
  </si>
  <si>
    <t>St Michael's School</t>
  </si>
  <si>
    <t>Park Secondary School</t>
  </si>
  <si>
    <t>St Joseph's College</t>
  </si>
  <si>
    <t>King Edward's College</t>
  </si>
  <si>
    <t>Castle School</t>
  </si>
  <si>
    <t>Kings High School</t>
  </si>
  <si>
    <t>Kingswood School</t>
  </si>
  <si>
    <t>Community College</t>
  </si>
  <si>
    <t>St George's School</t>
  </si>
  <si>
    <t>Methodist College</t>
  </si>
  <si>
    <t>College Road</t>
  </si>
  <si>
    <t>High Street</t>
  </si>
  <si>
    <t>Station Road</t>
  </si>
  <si>
    <t>London Road</t>
  </si>
  <si>
    <t>School Road</t>
  </si>
  <si>
    <t>School Lane</t>
  </si>
  <si>
    <t>New Road</t>
  </si>
  <si>
    <t>Park Road</t>
  </si>
  <si>
    <t>Queens Road</t>
  </si>
  <si>
    <t>Church Lane</t>
  </si>
  <si>
    <t>North Road</t>
  </si>
  <si>
    <t>Kings Road</t>
  </si>
  <si>
    <t>Mill Lane</t>
  </si>
  <si>
    <t>Castle Road</t>
  </si>
  <si>
    <t>Abbey Road</t>
  </si>
  <si>
    <t>Market Street</t>
  </si>
  <si>
    <t>St Michaels Road</t>
  </si>
  <si>
    <t>Cheltenham</t>
  </si>
  <si>
    <t>Gloucester</t>
  </si>
  <si>
    <t>Stroud</t>
  </si>
  <si>
    <t>Gloucestershire</t>
  </si>
  <si>
    <t>Tewkesbury</t>
  </si>
  <si>
    <t>Quedgeley</t>
  </si>
  <si>
    <t>Berkeley</t>
  </si>
  <si>
    <t>Brockworth</t>
  </si>
  <si>
    <t>Sharpness</t>
  </si>
  <si>
    <t>Dursley</t>
  </si>
  <si>
    <t>Fairford</t>
  </si>
  <si>
    <t>Cirencester</t>
  </si>
  <si>
    <t>Charlton Kings</t>
  </si>
  <si>
    <t>Cam</t>
  </si>
  <si>
    <t>Kingswood</t>
  </si>
  <si>
    <t>GL50 2AA</t>
  </si>
  <si>
    <t>GL5 4SD</t>
  </si>
  <si>
    <t>GL14 4DG</t>
  </si>
  <si>
    <t>GL70 7PS</t>
  </si>
  <si>
    <t>GL2 1AG</t>
  </si>
  <si>
    <t>GL4 7SD</t>
  </si>
  <si>
    <t>GL12 7EA</t>
  </si>
  <si>
    <t>GL14 9HF</t>
  </si>
  <si>
    <t>GL7 4RS</t>
  </si>
  <si>
    <t>GL4 9SE</t>
  </si>
  <si>
    <t>GL3 7ES</t>
  </si>
  <si>
    <t>GL9 4AW</t>
  </si>
  <si>
    <t>GL2 4AS</t>
  </si>
  <si>
    <t>GL4 6EA</t>
  </si>
  <si>
    <t>GL6 4EA</t>
  </si>
  <si>
    <t>GL41 4RS</t>
  </si>
  <si>
    <t>GL7 4YR</t>
  </si>
  <si>
    <t>GL52 4AW</t>
  </si>
  <si>
    <t>GL12 7PQ</t>
  </si>
  <si>
    <t>GL15 7AS</t>
  </si>
  <si>
    <t>your competitor group's applicant characteristics</t>
  </si>
  <si>
    <t>subjects your competitor group's applicants were accepted at</t>
  </si>
  <si>
    <t>Which schools and colleges is my competitor group compiled of?</t>
  </si>
  <si>
    <t>mission group</t>
  </si>
  <si>
    <t>University Alliance</t>
  </si>
  <si>
    <t>Russell Group</t>
  </si>
  <si>
    <t>1994 Group</t>
  </si>
  <si>
    <t>Million+</t>
  </si>
  <si>
    <t>UCAS</t>
  </si>
  <si>
    <t>All heis</t>
  </si>
  <si>
    <t>The data for a mission group has been suppressed if there are less than three heis with applications from the competitor group.</t>
  </si>
  <si>
    <t>choice:acc ratio</t>
  </si>
  <si>
    <t>schaccepts</t>
  </si>
  <si>
    <t>schapplications</t>
  </si>
  <si>
    <t>Accepts</t>
  </si>
  <si>
    <t>Applications</t>
  </si>
  <si>
    <t>instregiongroup</t>
  </si>
  <si>
    <t>JACS2 Subject Group</t>
  </si>
  <si>
    <t>instorder</t>
  </si>
  <si>
    <t>Filter subjects by mission group</t>
  </si>
  <si>
    <t>mission groups</t>
  </si>
  <si>
    <t>mission group analysis</t>
  </si>
  <si>
    <t>summary data on mission groups for your centre, your competitor group and UCAS</t>
  </si>
  <si>
    <t>summary information on your centre and your competitor group</t>
  </si>
  <si>
    <t>choice and accept data on your centre and competitor group by subject</t>
  </si>
  <si>
    <t>Mission group institutions</t>
  </si>
  <si>
    <t xml:space="preserve">Aberystwyth University </t>
  </si>
  <si>
    <t>Bournemouth University</t>
  </si>
  <si>
    <t>University of Bradford</t>
  </si>
  <si>
    <t>De Montfort University</t>
  </si>
  <si>
    <t>University of Glamorgan</t>
  </si>
  <si>
    <t>University of Hertfordshire</t>
  </si>
  <si>
    <t>University of Huddersfield</t>
  </si>
  <si>
    <t>University of Lincoln</t>
  </si>
  <si>
    <t>Liverpool John Moores University</t>
  </si>
  <si>
    <t>Manchester Metropolitan University</t>
  </si>
  <si>
    <t xml:space="preserve">Northumbria University </t>
  </si>
  <si>
    <t>Nottingham Trent University</t>
  </si>
  <si>
    <t>The Open University</t>
  </si>
  <si>
    <t>Oxford Brookes University</t>
  </si>
  <si>
    <t>University of Plymouth</t>
  </si>
  <si>
    <t>University of Portsmouth</t>
  </si>
  <si>
    <t>University of Salford</t>
  </si>
  <si>
    <t>Sheffield Hallam University</t>
  </si>
  <si>
    <t>University of Wales Institute, Cardiff</t>
  </si>
  <si>
    <t>University of Wales, Newport</t>
  </si>
  <si>
    <t>University of the West of England</t>
  </si>
  <si>
    <t>University of Birmingham</t>
  </si>
  <si>
    <t>University of Bristol</t>
  </si>
  <si>
    <t>University of Cambridge</t>
  </si>
  <si>
    <t>Cardiff University</t>
  </si>
  <si>
    <t>University of Edinburgh</t>
  </si>
  <si>
    <t>University of Glasgow</t>
  </si>
  <si>
    <t>Imperial College London</t>
  </si>
  <si>
    <t>King's College London</t>
  </si>
  <si>
    <t>University of Leeds</t>
  </si>
  <si>
    <t>University of Liverpool</t>
  </si>
  <si>
    <t>London School of Economics &amp; Political Science</t>
  </si>
  <si>
    <t>University of Manchester</t>
  </si>
  <si>
    <t>Newcastle University</t>
  </si>
  <si>
    <t>University of Nottingham</t>
  </si>
  <si>
    <t>University of Oxford</t>
  </si>
  <si>
    <t>Queen's University Belfast</t>
  </si>
  <si>
    <t>University of Sheffield</t>
  </si>
  <si>
    <t>University of Southampton</t>
  </si>
  <si>
    <t>University College London</t>
  </si>
  <si>
    <t>University of Warwick</t>
  </si>
  <si>
    <t>University of Bath</t>
  </si>
  <si>
    <t>Birbeck, Univeristy of London</t>
  </si>
  <si>
    <t>Durham University</t>
  </si>
  <si>
    <t>University of East Anglia</t>
  </si>
  <si>
    <t>Univeristy of Essex</t>
  </si>
  <si>
    <t>University of Exeter</t>
  </si>
  <si>
    <t>Goldsmiths, University of London</t>
  </si>
  <si>
    <t>Institute of Education, University of London</t>
  </si>
  <si>
    <t>Royal Holloway, University of London</t>
  </si>
  <si>
    <t>Lancaster University</t>
  </si>
  <si>
    <t>University of Leicester</t>
  </si>
  <si>
    <t>Loughborough University</t>
  </si>
  <si>
    <t>Queen Mary, University of London</t>
  </si>
  <si>
    <t>Univerisity of Reading</t>
  </si>
  <si>
    <t>Univeristy of St Andrews</t>
  </si>
  <si>
    <t>School of Oriental and African Studies</t>
  </si>
  <si>
    <t>University of Surrey</t>
  </si>
  <si>
    <t>University of Sussex</t>
  </si>
  <si>
    <t>University of York</t>
  </si>
  <si>
    <t>University of Abertay Dundee</t>
  </si>
  <si>
    <t>Anglia Ruskin University</t>
  </si>
  <si>
    <t>Bath Spa University</t>
  </si>
  <si>
    <t>Univeristy of Bedfordshire</t>
  </si>
  <si>
    <t>Birmingham City Univeristy</t>
  </si>
  <si>
    <t>University of Bolton</t>
  </si>
  <si>
    <t>Coventry University</t>
  </si>
  <si>
    <t>University of Derby</t>
  </si>
  <si>
    <t>Univeristy of East London</t>
  </si>
  <si>
    <t>Edinburgh Napier University</t>
  </si>
  <si>
    <t>The University of Greenwich</t>
  </si>
  <si>
    <t>Kingston Univeristy</t>
  </si>
  <si>
    <t>Leeds Metropolitan University</t>
  </si>
  <si>
    <t>London Metropolitan University</t>
  </si>
  <si>
    <t>London South Bank University</t>
  </si>
  <si>
    <t>Middlesex University</t>
  </si>
  <si>
    <t>The University of Northampton</t>
  </si>
  <si>
    <t>Roehampton University</t>
  </si>
  <si>
    <t>Southampton Solent University</t>
  </si>
  <si>
    <t>Staffordshire University</t>
  </si>
  <si>
    <t>University of Sunderland</t>
  </si>
  <si>
    <t>Teesside University</t>
  </si>
  <si>
    <t>Thames Valley University</t>
  </si>
  <si>
    <t>University of the West of Scotland</t>
  </si>
  <si>
    <t>University of Wolverhampton</t>
  </si>
  <si>
    <t>A40</t>
  </si>
  <si>
    <t>B50</t>
  </si>
  <si>
    <t>B56</t>
  </si>
  <si>
    <t>D26</t>
  </si>
  <si>
    <t>G14</t>
  </si>
  <si>
    <t>G50</t>
  </si>
  <si>
    <t>H36</t>
  </si>
  <si>
    <t>H60</t>
  </si>
  <si>
    <t>L39</t>
  </si>
  <si>
    <t>L51</t>
  </si>
  <si>
    <t>M40</t>
  </si>
  <si>
    <t>N77</t>
  </si>
  <si>
    <t>N91</t>
  </si>
  <si>
    <t>Not member institution</t>
  </si>
  <si>
    <t>O66</t>
  </si>
  <si>
    <t>P60</t>
  </si>
  <si>
    <t>P80</t>
  </si>
  <si>
    <t>S03</t>
  </si>
  <si>
    <t>S21</t>
  </si>
  <si>
    <t>C20</t>
  </si>
  <si>
    <t>N37</t>
  </si>
  <si>
    <t>B80</t>
  </si>
  <si>
    <t>B32</t>
  </si>
  <si>
    <t>B78</t>
  </si>
  <si>
    <t>C05</t>
  </si>
  <si>
    <t>C15</t>
  </si>
  <si>
    <t>E56</t>
  </si>
  <si>
    <t>G28</t>
  </si>
  <si>
    <t>I50</t>
  </si>
  <si>
    <t>K60</t>
  </si>
  <si>
    <t>L23</t>
  </si>
  <si>
    <t>L41</t>
  </si>
  <si>
    <t>L72</t>
  </si>
  <si>
    <t>M20</t>
  </si>
  <si>
    <t>N21</t>
  </si>
  <si>
    <t>N84</t>
  </si>
  <si>
    <t>O33</t>
  </si>
  <si>
    <t>Q75</t>
  </si>
  <si>
    <t>S18</t>
  </si>
  <si>
    <t>S27</t>
  </si>
  <si>
    <t>U80</t>
  </si>
  <si>
    <t>W20</t>
  </si>
  <si>
    <t>B16</t>
  </si>
  <si>
    <t>B24</t>
  </si>
  <si>
    <t>D86</t>
  </si>
  <si>
    <t>E14</t>
  </si>
  <si>
    <t>E70</t>
  </si>
  <si>
    <t>E84</t>
  </si>
  <si>
    <t>G56</t>
  </si>
  <si>
    <t>mission group lists</t>
  </si>
  <si>
    <t>list of institutions in each mission group</t>
  </si>
  <si>
    <t>The competitor group data for a mission group has been suppressed if there are less than three institutions in the mission group with applications.</t>
  </si>
  <si>
    <t>The competitor group data for a subject group has been suppressed if there are less than five applications to the subject group and mission group.</t>
  </si>
  <si>
    <t>Suppression rules</t>
  </si>
  <si>
    <t>Due to confidentiality reasons some of the data in this report may be suppressed, in particular for subject and mission group data.</t>
  </si>
  <si>
    <t>Data suppressions are required to maintain applicant and institution confidentiality.</t>
  </si>
  <si>
    <t>The data for a subject line is suppressed is there are less than five applications from the competitor group to the subject line. All the competitor group data for the subject line</t>
  </si>
  <si>
    <t>is set to zero when suppressed.</t>
  </si>
  <si>
    <t>The totals will not match the summary sheet if data is suppressed.</t>
  </si>
  <si>
    <t>The data for a mission group is suppressed if there are less than three institutions with applications from the competitor group. If the mission group data is suppressed the data</t>
  </si>
  <si>
    <t>is set to zero.</t>
  </si>
  <si>
    <t>Your centre is not included in the competitor group.</t>
  </si>
  <si>
    <t>The mission groups in in the final report may differ to those listed in the sample report.</t>
  </si>
  <si>
    <t>R72</t>
  </si>
  <si>
    <t>L14</t>
  </si>
  <si>
    <t>L34</t>
  </si>
  <si>
    <t>L79</t>
  </si>
  <si>
    <t>Q50</t>
  </si>
  <si>
    <t>R12</t>
  </si>
  <si>
    <t>S36</t>
  </si>
  <si>
    <t>S09</t>
  </si>
  <si>
    <t>S85</t>
  </si>
  <si>
    <t>S90</t>
  </si>
  <si>
    <t>Y50</t>
  </si>
  <si>
    <t>A30</t>
  </si>
  <si>
    <t>A60</t>
  </si>
  <si>
    <t>B20</t>
  </si>
  <si>
    <t>B22</t>
  </si>
  <si>
    <t>B25</t>
  </si>
  <si>
    <t>B44</t>
  </si>
  <si>
    <t>B94</t>
  </si>
  <si>
    <t>Buckinghamshire New University</t>
  </si>
  <si>
    <t>C30</t>
  </si>
  <si>
    <t>C85</t>
  </si>
  <si>
    <t>D39</t>
  </si>
  <si>
    <t>E28</t>
  </si>
  <si>
    <t>E59</t>
  </si>
  <si>
    <t>G70</t>
  </si>
  <si>
    <t>K84</t>
  </si>
  <si>
    <t>L27</t>
  </si>
  <si>
    <t>L68</t>
  </si>
  <si>
    <t>L75</t>
  </si>
  <si>
    <t>M80</t>
  </si>
  <si>
    <t>N38</t>
  </si>
  <si>
    <t>R48</t>
  </si>
  <si>
    <t>S30</t>
  </si>
  <si>
    <t>S72</t>
  </si>
  <si>
    <t>S84</t>
  </si>
  <si>
    <t>T20</t>
  </si>
  <si>
    <t>T40</t>
  </si>
  <si>
    <t>U40</t>
  </si>
  <si>
    <t>W75</t>
  </si>
  <si>
    <t>Please note that not all mission group institutions will be UCAS member institutions.</t>
  </si>
  <si>
    <t>Not all mission group institutions will be UCAS member institutions, the data is only comprised of UCAS member institutions.</t>
  </si>
  <si>
    <r>
      <t xml:space="preserve">for matches and returns a choice for the applicants to make their selection. </t>
    </r>
    <r>
      <rPr>
        <b/>
        <sz val="10"/>
        <rFont val="Arial"/>
        <family val="2"/>
      </rPr>
      <t>UCAS does not verify this as part of the application process.</t>
    </r>
  </si>
  <si>
    <t xml:space="preserve">Your competitor group refers to a group of schools or colleges who compete with your centre. The competitor group must contain a minimum of five schools or colleges, </t>
  </si>
  <si>
    <t xml:space="preserve">excluding your own school or college and should have been selected by your centre to inform this report. A list of the selected competitors is provided here </t>
  </si>
  <si>
    <t>The data is taken at the end of each application cycle and is not current cycle.</t>
  </si>
  <si>
    <t>List of universities and colleges</t>
  </si>
  <si>
    <t>Tariff</t>
  </si>
  <si>
    <t>Information on JACS</t>
  </si>
  <si>
    <t>Information on adjustment</t>
  </si>
  <si>
    <t>J3 - Ceramics and Glass</t>
  </si>
  <si>
    <t>Z Other courses not elsewhere classified</t>
  </si>
  <si>
    <t>definitions</t>
  </si>
  <si>
    <t>definitions of terms used in the report</t>
  </si>
  <si>
    <t>In 2010 Route B was no longer used.</t>
  </si>
  <si>
    <t>The ethnicity and disability data is reported for Home (UK) applicants only, this differs to previous Competitor reports.</t>
  </si>
  <si>
    <t>Not all mission group institutions may be UCAS member institutions. The mission group data included in this report is only for UCAS member institutions:</t>
  </si>
  <si>
    <t>Year</t>
  </si>
  <si>
    <t>Link to Tariff information</t>
  </si>
  <si>
    <t>Information on the UCAS tariff can be found on the UCAS website.</t>
  </si>
  <si>
    <t>qualifications not verified through the ABL process then the qualifications will not form part of the tariff score.</t>
  </si>
  <si>
    <t>The tariff is calcuated using the results obtained through the Awarding Body Linkage (ABL). If an applicant has</t>
  </si>
  <si>
    <t xml:space="preserve">that they cannot be considered by any other UCAS institution. </t>
  </si>
  <si>
    <t>agrees to accept an applicant who has already met the entry requirements and when the applicant understands</t>
  </si>
  <si>
    <t>Record of Prior acceptance (RPA) and Overseas Partnership Forms (OPF). These are used when an institution</t>
  </si>
  <si>
    <t>RPA</t>
  </si>
  <si>
    <t>then they have used the 'adjustment' process to change their accepted place.</t>
  </si>
  <si>
    <t>is only available to applicants that meet and exceed their offer. If an applicant is accepted through Adjustment</t>
  </si>
  <si>
    <t>The Adjustment period allows applicants that have accepted a place to search for an alternative course and</t>
  </si>
  <si>
    <t>Adjustment</t>
  </si>
  <si>
    <t>If an applicant has a Clearing acceptance then they accepted a place through the Clearing process.</t>
  </si>
  <si>
    <t>Clearing is the route applicants use to apply for a course at an institution if they have not yet secured a place.</t>
  </si>
  <si>
    <t>Clearing</t>
  </si>
  <si>
    <t>If an applicant has an Extra acceptance, then they accepted a place from an application made through Extra.</t>
  </si>
  <si>
    <t>The Extra route provides the opportunity to apply for another course(s) if the applicant does not have any offers.</t>
  </si>
  <si>
    <t>Extra</t>
  </si>
  <si>
    <t>acceptance then they accepted a place on one of the choices listed in the application form.</t>
  </si>
  <si>
    <t>The mainscheme route is the applications listed on the application form. If an applicant has a mainscheme</t>
  </si>
  <si>
    <t>Mainscheme</t>
  </si>
  <si>
    <t>Extra, Cearing, Adjustment and RPAs may be referred to as direct routes.</t>
  </si>
  <si>
    <t>The applications and acceptances are split into different routes depending on how the application was made.</t>
  </si>
  <si>
    <t>Route / Accepted route</t>
  </si>
  <si>
    <t>subject lines, each subject line will be classified into a JACS2 subject group.</t>
  </si>
  <si>
    <t>Joint Academic Coding System 2 subject classification. Each course will be classified into one of the JACS2</t>
  </si>
  <si>
    <t>JACS2 subject line</t>
  </si>
  <si>
    <t>subject groups.</t>
  </si>
  <si>
    <t>JACS2 subject group</t>
  </si>
  <si>
    <t>The institution name applied to/accepted at.</t>
  </si>
  <si>
    <t>HEI name</t>
  </si>
  <si>
    <t>The UCAS institution code applied for/accepted at.</t>
  </si>
  <si>
    <t>HEI code</t>
  </si>
  <si>
    <t>An applicant's gender.</t>
  </si>
  <si>
    <t>Gender</t>
  </si>
  <si>
    <t>The ethnicity data is reported for Home (UK) domiciled applicants only.</t>
  </si>
  <si>
    <t>The ethnic group the applicant has recorded down during the application process. Provision of this information is voluntary.</t>
  </si>
  <si>
    <t>Ethnicity</t>
  </si>
  <si>
    <t>The disability data is reported for Home (UK) domiciled applicants only.</t>
  </si>
  <si>
    <t>Declared disabilities recorded during the application process. Provision of this information is voluntary.</t>
  </si>
  <si>
    <t>mainscheme applications. Applicants may only make four applications to medicine, dentistry and veterinary science.</t>
  </si>
  <si>
    <t>An applicant may make up to five applications (choices) through UCAS, these applications may also be referred to as</t>
  </si>
  <si>
    <t>The number of applications made by the applicants, which are listed on the application form.</t>
  </si>
  <si>
    <t>Choices</t>
  </si>
  <si>
    <t>The route the applicant applied to UCAS, for example, applied independently, applied via your school.</t>
  </si>
  <si>
    <t>Application source</t>
  </si>
  <si>
    <t>An applicant is one person who can have up to five choices and can only be accepted at one institution and course.</t>
  </si>
  <si>
    <t>in the UCAS scheme.</t>
  </si>
  <si>
    <t>The number of applicants (people) that applied to full time, undergraduate higher education courses offered by heis</t>
  </si>
  <si>
    <t>Applicants</t>
  </si>
  <si>
    <t>An applicant's age (in years) at the end of the September before entry to higher education.</t>
  </si>
  <si>
    <t>Age</t>
  </si>
  <si>
    <t>The numbers of accepted applicants are close, but not necessarily identical, to the numbers who actually enrol.</t>
  </si>
  <si>
    <t>have one acceptance.</t>
  </si>
  <si>
    <t>The accepted course and institution is the course and institution the applicant will attend, an applicant can only</t>
  </si>
  <si>
    <t>The number of applicants (people) that were accepted at an institution.</t>
  </si>
  <si>
    <t>Accepts/acceptances</t>
  </si>
  <si>
    <t>Click on the cells to view definitions</t>
  </si>
  <si>
    <t>Click on the column titles to view definitions</t>
  </si>
  <si>
    <t>The University of Gloucestershire</t>
  </si>
  <si>
    <t>University of Central Lancashire</t>
  </si>
  <si>
    <t>Glasgow Caledonian University</t>
  </si>
  <si>
    <t>G42</t>
  </si>
  <si>
    <t>If an institution merged or changed it's name or UCAS code the 2011 institution name and code has been used.</t>
  </si>
  <si>
    <t>The percentage increase or decrease between the 2010 and 2011 figures.</t>
  </si>
  <si>
    <t>The year in this report is the application cycle. For 2011 this means that applicants applied from the end of 2010 up to</t>
  </si>
  <si>
    <t>September/October 2011, the majority of the 2011 accepted applicants should have started their course from September</t>
  </si>
  <si>
    <t>2011. Actual start dates within the year may vary.</t>
  </si>
  <si>
    <t>see which subjects your students and your competitor group's students applied to</t>
  </si>
  <si>
    <t>the institutions included in the mission groups data</t>
  </si>
  <si>
    <t>the centres included in the competitor group data</t>
  </si>
  <si>
    <t>compare your centres' applications and acceptances to your competitor group for mission groups and subject groups</t>
  </si>
  <si>
    <t>&lt;&lt; use filter to change mission group</t>
  </si>
  <si>
    <t>view applications and acceptances to mission groups for your centre, your competitor group and UCAS</t>
  </si>
  <si>
    <t>see how many of your students and your competitor group's students applied and were accepted</t>
  </si>
  <si>
    <t xml:space="preserve">The school codes for the 2011 cycle have been assigned using a different method compared to the 2010 cycle. In 2011 the school code was assigned depending on how the  </t>
  </si>
  <si>
    <t xml:space="preserve">application came to UCAS (eg applied via a school, applied independently). The main outcome of this is that the applicants that appear in your 2011 Competitors Report are </t>
  </si>
  <si>
    <t>mainly the applicants that have applied directly from your school.</t>
  </si>
  <si>
    <t>Mission Groups</t>
  </si>
  <si>
    <t>Groups of institutions that have a shared mission and interests.</t>
  </si>
  <si>
    <t>see the applicant characteristics your competitor group consists of</t>
  </si>
  <si>
    <t>by choices made</t>
  </si>
  <si>
    <t>by accepts</t>
  </si>
  <si>
    <t>percentage of total choices</t>
  </si>
  <si>
    <t>percentage of total accepts</t>
  </si>
  <si>
    <t>Total (all subjects)</t>
  </si>
  <si>
    <t>top 10</t>
  </si>
  <si>
    <t>percentage of applicants accepted</t>
  </si>
  <si>
    <t>% accepted</t>
  </si>
  <si>
    <t>Top 10 subjects that the students applied to and were accepted at</t>
  </si>
  <si>
    <t>find out which subjects had the most applications and acceptances for your students and your competitor group</t>
  </si>
  <si>
    <t>Rosehill College - accepted route</t>
  </si>
  <si>
    <t>2012 - 2013</t>
  </si>
  <si>
    <t>top 10 subjects by number of choices and accepts for your 2013 applicants and your competitor group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</si>
</sst>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89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9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6"/>
      <name val="Arial"/>
      <family val="2"/>
    </font>
    <font>
      <b/>
      <sz val="12"/>
      <color indexed="23"/>
      <name val="Arial"/>
      <family val="2"/>
    </font>
    <font>
      <b/>
      <sz val="12"/>
      <color indexed="19"/>
      <name val="Arial"/>
      <family val="2"/>
    </font>
    <font>
      <b/>
      <u val="single"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0"/>
    </font>
    <font>
      <sz val="8"/>
      <color indexed="8"/>
      <name val="Arial"/>
      <family val="0"/>
    </font>
    <font>
      <sz val="6.2"/>
      <color indexed="8"/>
      <name val="Arial"/>
      <family val="0"/>
    </font>
    <font>
      <sz val="5.75"/>
      <color indexed="8"/>
      <name val="Arial"/>
      <family val="0"/>
    </font>
    <font>
      <sz val="5.7"/>
      <color indexed="8"/>
      <name val="Arial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25"/>
      <name val="Arial"/>
      <family val="2"/>
    </font>
    <font>
      <sz val="10"/>
      <color indexed="25"/>
      <name val="Arial"/>
      <family val="2"/>
    </font>
    <font>
      <u val="single"/>
      <sz val="10"/>
      <color indexed="25"/>
      <name val="Arial"/>
      <family val="2"/>
    </font>
    <font>
      <b/>
      <sz val="10"/>
      <color indexed="25"/>
      <name val="Arial"/>
      <family val="2"/>
    </font>
    <font>
      <sz val="10"/>
      <color indexed="53"/>
      <name val="Arial"/>
      <family val="2"/>
    </font>
    <font>
      <b/>
      <u val="single"/>
      <sz val="10"/>
      <color indexed="25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u val="single"/>
      <sz val="10"/>
      <color indexed="60"/>
      <name val="Arial"/>
      <family val="2"/>
    </font>
    <font>
      <sz val="10"/>
      <color indexed="36"/>
      <name val="Arial"/>
      <family val="2"/>
    </font>
    <font>
      <sz val="10"/>
      <color indexed="57"/>
      <name val="Arial"/>
      <family val="2"/>
    </font>
    <font>
      <sz val="8"/>
      <name val="Segoe UI"/>
      <family val="2"/>
    </font>
    <font>
      <b/>
      <sz val="18"/>
      <color indexed="25"/>
      <name val="Arial"/>
      <family val="0"/>
    </font>
    <font>
      <b/>
      <sz val="18"/>
      <color indexed="50"/>
      <name val="Arial"/>
      <family val="0"/>
    </font>
    <font>
      <b/>
      <sz val="18"/>
      <color indexed="5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D81F2A"/>
      <name val="Arial"/>
      <family val="2"/>
    </font>
    <font>
      <sz val="10"/>
      <color rgb="FFD81F2A"/>
      <name val="Arial"/>
      <family val="2"/>
    </font>
    <font>
      <sz val="10"/>
      <color theme="0"/>
      <name val="Arial"/>
      <family val="2"/>
    </font>
    <font>
      <u val="single"/>
      <sz val="10"/>
      <color rgb="FFD81F2A"/>
      <name val="Arial"/>
      <family val="2"/>
    </font>
    <font>
      <b/>
      <sz val="10"/>
      <color rgb="FFD81F2A"/>
      <name val="Arial"/>
      <family val="2"/>
    </font>
    <font>
      <sz val="10"/>
      <color rgb="FF9E948D"/>
      <name val="Arial"/>
      <family val="2"/>
    </font>
    <font>
      <b/>
      <sz val="10"/>
      <color theme="0"/>
      <name val="Arial"/>
      <family val="2"/>
    </font>
    <font>
      <b/>
      <u val="single"/>
      <sz val="10"/>
      <color rgb="FFD81F2A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u val="single"/>
      <sz val="10"/>
      <color rgb="FFC00000"/>
      <name val="Arial"/>
      <family val="2"/>
    </font>
    <font>
      <sz val="10"/>
      <color rgb="FF7030A0"/>
      <name val="Arial"/>
      <family val="2"/>
    </font>
    <font>
      <sz val="10"/>
      <color rgb="FF6E6F6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1F2A"/>
        <bgColor indexed="64"/>
      </patternFill>
    </fill>
    <fill>
      <patternFill patternType="solid">
        <fgColor rgb="FFD82A1F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D81F2A"/>
      </left>
      <right>
        <color indexed="63"/>
      </right>
      <top style="medium">
        <color rgb="FFD81F2A"/>
      </top>
      <bottom>
        <color indexed="63"/>
      </bottom>
    </border>
    <border>
      <left>
        <color indexed="63"/>
      </left>
      <right>
        <color indexed="63"/>
      </right>
      <top style="medium">
        <color rgb="FFD81F2A"/>
      </top>
      <bottom>
        <color indexed="63"/>
      </bottom>
    </border>
    <border>
      <left>
        <color indexed="63"/>
      </left>
      <right style="medium">
        <color rgb="FFD81F2A"/>
      </right>
      <top style="medium">
        <color rgb="FFD81F2A"/>
      </top>
      <bottom>
        <color indexed="63"/>
      </bottom>
    </border>
    <border>
      <left style="medium">
        <color rgb="FFD81F2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81F2A"/>
      </right>
      <top>
        <color indexed="63"/>
      </top>
      <bottom>
        <color indexed="63"/>
      </bottom>
    </border>
    <border>
      <left style="medium">
        <color rgb="FFD81F2A"/>
      </left>
      <right>
        <color indexed="63"/>
      </right>
      <top>
        <color indexed="63"/>
      </top>
      <bottom style="medium">
        <color rgb="FFD81F2A"/>
      </bottom>
    </border>
    <border>
      <left>
        <color indexed="63"/>
      </left>
      <right>
        <color indexed="63"/>
      </right>
      <top>
        <color indexed="63"/>
      </top>
      <bottom style="medium">
        <color rgb="FFD81F2A"/>
      </bottom>
    </border>
    <border>
      <left>
        <color indexed="63"/>
      </left>
      <right style="medium">
        <color rgb="FFD81F2A"/>
      </right>
      <top>
        <color indexed="63"/>
      </top>
      <bottom style="medium">
        <color rgb="FFD81F2A"/>
      </bottom>
    </border>
    <border>
      <left style="thin">
        <color rgb="FFD81F2A"/>
      </left>
      <right>
        <color indexed="63"/>
      </right>
      <top>
        <color indexed="63"/>
      </top>
      <bottom style="thin">
        <color rgb="FFD81F2A"/>
      </bottom>
    </border>
    <border>
      <left>
        <color indexed="63"/>
      </left>
      <right>
        <color indexed="63"/>
      </right>
      <top>
        <color indexed="63"/>
      </top>
      <bottom style="thin">
        <color rgb="FFD81F2A"/>
      </bottom>
    </border>
    <border>
      <left style="thin">
        <color rgb="FFD81F2A"/>
      </left>
      <right>
        <color indexed="63"/>
      </right>
      <top style="thin">
        <color rgb="FFD81F2A"/>
      </top>
      <bottom>
        <color indexed="63"/>
      </bottom>
    </border>
    <border>
      <left>
        <color indexed="63"/>
      </left>
      <right>
        <color indexed="63"/>
      </right>
      <top style="thin">
        <color rgb="FFD81F2A"/>
      </top>
      <bottom>
        <color indexed="63"/>
      </bottom>
    </border>
    <border>
      <left style="thin">
        <color rgb="FFD81F2A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81F2A"/>
      </right>
      <top style="thin">
        <color rgb="FFD81F2A"/>
      </top>
      <bottom>
        <color indexed="63"/>
      </bottom>
    </border>
    <border>
      <left>
        <color indexed="63"/>
      </left>
      <right style="thin">
        <color rgb="FFD81F2A"/>
      </right>
      <top>
        <color indexed="63"/>
      </top>
      <bottom>
        <color indexed="63"/>
      </bottom>
    </border>
    <border>
      <left>
        <color indexed="63"/>
      </left>
      <right style="thin">
        <color rgb="FFD81F2A"/>
      </right>
      <top>
        <color indexed="63"/>
      </top>
      <bottom style="thin">
        <color rgb="FFD81F2A"/>
      </bottom>
    </border>
    <border>
      <left style="thin">
        <color rgb="FFD81F2A"/>
      </left>
      <right style="thin">
        <color rgb="FFD81F2A"/>
      </right>
      <top style="thin">
        <color rgb="FFD81F2A"/>
      </top>
      <bottom>
        <color indexed="63"/>
      </bottom>
    </border>
    <border>
      <left style="thin">
        <color rgb="FFD81F2A"/>
      </left>
      <right style="thin">
        <color rgb="FFD81F2A"/>
      </right>
      <top>
        <color indexed="63"/>
      </top>
      <bottom>
        <color indexed="63"/>
      </bottom>
    </border>
    <border>
      <left style="thin">
        <color rgb="FFD81F2A"/>
      </left>
      <right style="thin">
        <color rgb="FFD81F2A"/>
      </right>
      <top>
        <color indexed="63"/>
      </top>
      <bottom style="thin">
        <color rgb="FFD81F2A"/>
      </bottom>
    </border>
    <border>
      <left style="medium">
        <color rgb="FFD82A1F"/>
      </left>
      <right>
        <color indexed="63"/>
      </right>
      <top style="medium">
        <color rgb="FFD82A1F"/>
      </top>
      <bottom>
        <color indexed="63"/>
      </bottom>
    </border>
    <border>
      <left>
        <color indexed="63"/>
      </left>
      <right>
        <color indexed="63"/>
      </right>
      <top style="medium">
        <color rgb="FFD82A1F"/>
      </top>
      <bottom>
        <color indexed="63"/>
      </bottom>
    </border>
    <border>
      <left>
        <color indexed="63"/>
      </left>
      <right style="medium">
        <color rgb="FFD82A1F"/>
      </right>
      <top style="medium">
        <color rgb="FFD82A1F"/>
      </top>
      <bottom>
        <color indexed="63"/>
      </bottom>
    </border>
    <border>
      <left style="medium">
        <color rgb="FFD82A1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D82A1F"/>
      </right>
      <top>
        <color indexed="63"/>
      </top>
      <bottom>
        <color indexed="63"/>
      </bottom>
    </border>
    <border>
      <left style="thin">
        <color rgb="FFD82A1F"/>
      </left>
      <right>
        <color indexed="63"/>
      </right>
      <top style="thin">
        <color rgb="FFD82A1F"/>
      </top>
      <bottom>
        <color indexed="63"/>
      </bottom>
    </border>
    <border>
      <left>
        <color indexed="63"/>
      </left>
      <right style="thin">
        <color rgb="FFD82A1F"/>
      </right>
      <top style="thin">
        <color rgb="FFD82A1F"/>
      </top>
      <bottom>
        <color indexed="63"/>
      </bottom>
    </border>
    <border>
      <left>
        <color indexed="63"/>
      </left>
      <right style="thin">
        <color rgb="FFD82A1F"/>
      </right>
      <top>
        <color indexed="63"/>
      </top>
      <bottom>
        <color indexed="63"/>
      </bottom>
    </border>
    <border>
      <left style="thin">
        <color rgb="FFD82A1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D82A1F"/>
      </right>
      <top>
        <color indexed="63"/>
      </top>
      <bottom style="thin">
        <color rgb="FFD82A1F"/>
      </bottom>
    </border>
    <border>
      <left>
        <color indexed="63"/>
      </left>
      <right>
        <color indexed="63"/>
      </right>
      <top style="thin">
        <color rgb="FFD82A1F"/>
      </top>
      <bottom>
        <color indexed="63"/>
      </bottom>
    </border>
    <border>
      <left style="thin">
        <color rgb="FFD82A1F"/>
      </left>
      <right>
        <color indexed="63"/>
      </right>
      <top>
        <color indexed="63"/>
      </top>
      <bottom style="thin">
        <color rgb="FFD82A1F"/>
      </bottom>
    </border>
    <border>
      <left>
        <color indexed="63"/>
      </left>
      <right>
        <color indexed="63"/>
      </right>
      <top>
        <color indexed="63"/>
      </top>
      <bottom style="thin">
        <color rgb="FFD82A1F"/>
      </bottom>
    </border>
    <border>
      <left style="medium">
        <color rgb="FFD82A1F"/>
      </left>
      <right>
        <color indexed="63"/>
      </right>
      <top>
        <color indexed="63"/>
      </top>
      <bottom style="medium">
        <color rgb="FFD82A1F"/>
      </bottom>
    </border>
    <border>
      <left>
        <color indexed="63"/>
      </left>
      <right>
        <color indexed="63"/>
      </right>
      <top>
        <color indexed="63"/>
      </top>
      <bottom style="medium">
        <color rgb="FFD82A1F"/>
      </bottom>
    </border>
    <border>
      <left>
        <color indexed="63"/>
      </left>
      <right style="medium">
        <color rgb="FFD82A1F"/>
      </right>
      <top>
        <color indexed="63"/>
      </top>
      <bottom style="medium">
        <color rgb="FFD82A1F"/>
      </bottom>
    </border>
    <border>
      <left style="thin">
        <color rgb="FFD81F2A"/>
      </left>
      <right>
        <color indexed="63"/>
      </right>
      <top style="thin">
        <color rgb="FFD81F2A"/>
      </top>
      <bottom style="thin">
        <color rgb="FFD81F2A"/>
      </bottom>
    </border>
    <border>
      <left>
        <color indexed="63"/>
      </left>
      <right>
        <color indexed="63"/>
      </right>
      <top style="thin">
        <color rgb="FFD81F2A"/>
      </top>
      <bottom style="thin">
        <color rgb="FFD81F2A"/>
      </bottom>
    </border>
    <border>
      <left>
        <color indexed="63"/>
      </left>
      <right style="thin">
        <color rgb="FFD81F2A"/>
      </right>
      <top style="thin">
        <color rgb="FFD81F2A"/>
      </top>
      <bottom style="thin">
        <color rgb="FFD81F2A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58" applyFont="1" applyFill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58" applyFont="1" applyFill="1" applyBorder="1">
      <alignment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17" fontId="11" fillId="0" borderId="0" xfId="0" applyNumberFormat="1" applyFont="1" applyFill="1" applyAlignment="1" quotePrefix="1">
      <alignment/>
    </xf>
    <xf numFmtId="0" fontId="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1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6" xfId="0" applyFont="1" applyFill="1" applyBorder="1" applyAlignment="1">
      <alignment/>
    </xf>
    <xf numFmtId="0" fontId="0" fillId="0" borderId="17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75" fillId="0" borderId="0" xfId="58" applyFont="1" applyFill="1" applyBorder="1">
      <alignment/>
      <protection/>
    </xf>
    <xf numFmtId="0" fontId="76" fillId="0" borderId="0" xfId="0" applyFont="1" applyFill="1" applyBorder="1" applyAlignment="1">
      <alignment/>
    </xf>
    <xf numFmtId="0" fontId="77" fillId="33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78" fillId="0" borderId="0" xfId="53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0" fontId="6" fillId="34" borderId="18" xfId="0" applyFont="1" applyFill="1" applyBorder="1" applyAlignment="1">
      <alignment/>
    </xf>
    <xf numFmtId="0" fontId="6" fillId="34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1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19" xfId="0" applyNumberFormat="1" applyFont="1" applyFill="1" applyBorder="1" applyAlignment="1" applyProtection="1">
      <alignment/>
      <protection locked="0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79" fillId="0" borderId="21" xfId="0" applyFont="1" applyFill="1" applyBorder="1" applyAlignment="1">
      <alignment horizontal="right"/>
    </xf>
    <xf numFmtId="0" fontId="79" fillId="0" borderId="0" xfId="0" applyFont="1" applyFill="1" applyBorder="1" applyAlignment="1">
      <alignment horizontal="right"/>
    </xf>
    <xf numFmtId="0" fontId="79" fillId="0" borderId="19" xfId="0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18" xfId="0" applyNumberFormat="1" applyFont="1" applyFill="1" applyBorder="1" applyAlignment="1" applyProtection="1">
      <alignment/>
      <protection locked="0"/>
    </xf>
    <xf numFmtId="0" fontId="0" fillId="0" borderId="27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79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2" fontId="0" fillId="0" borderId="11" xfId="0" applyNumberForma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2" fontId="0" fillId="0" borderId="16" xfId="0" applyNumberFormat="1" applyFill="1" applyBorder="1" applyAlignment="1">
      <alignment/>
    </xf>
    <xf numFmtId="0" fontId="6" fillId="34" borderId="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2" fontId="1" fillId="0" borderId="0" xfId="0" applyNumberFormat="1" applyFont="1" applyFill="1" applyBorder="1" applyAlignment="1" applyProtection="1">
      <alignment/>
      <protection locked="0"/>
    </xf>
    <xf numFmtId="2" fontId="1" fillId="0" borderId="24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2" fontId="0" fillId="0" borderId="24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2" fontId="1" fillId="0" borderId="19" xfId="0" applyNumberFormat="1" applyFont="1" applyFill="1" applyBorder="1" applyAlignment="1" applyProtection="1">
      <alignment/>
      <protection locked="0"/>
    </xf>
    <xf numFmtId="2" fontId="1" fillId="0" borderId="25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left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0" borderId="0" xfId="0" applyFont="1" applyFill="1" applyAlignment="1">
      <alignment/>
    </xf>
    <xf numFmtId="0" fontId="75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6" fillId="0" borderId="0" xfId="0" applyFont="1" applyFill="1" applyBorder="1" applyAlignment="1">
      <alignment horizontal="center"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 locked="0"/>
    </xf>
    <xf numFmtId="3" fontId="1" fillId="0" borderId="19" xfId="0" applyNumberFormat="1" applyFont="1" applyFill="1" applyBorder="1" applyAlignment="1" applyProtection="1">
      <alignment/>
      <protection locked="0"/>
    </xf>
    <xf numFmtId="3" fontId="0" fillId="0" borderId="16" xfId="0" applyNumberFormat="1" applyFill="1" applyBorder="1" applyAlignment="1">
      <alignment/>
    </xf>
    <xf numFmtId="0" fontId="7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1" fillId="0" borderId="28" xfId="0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24" xfId="0" applyNumberFormat="1" applyBorder="1" applyAlignment="1">
      <alignment/>
    </xf>
    <xf numFmtId="2" fontId="1" fillId="0" borderId="25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57" applyFont="1" applyFill="1">
      <alignment/>
      <protection/>
    </xf>
    <xf numFmtId="0" fontId="1" fillId="0" borderId="17" xfId="57" applyFont="1" applyFill="1" applyBorder="1">
      <alignment/>
      <protection/>
    </xf>
    <xf numFmtId="0" fontId="1" fillId="0" borderId="14" xfId="57" applyFont="1" applyFill="1" applyBorder="1">
      <alignment/>
      <protection/>
    </xf>
    <xf numFmtId="2" fontId="1" fillId="0" borderId="25" xfId="57" applyNumberFormat="1" applyFont="1" applyFill="1" applyBorder="1" applyProtection="1">
      <alignment/>
      <protection locked="0"/>
    </xf>
    <xf numFmtId="2" fontId="1" fillId="0" borderId="19" xfId="57" applyNumberFormat="1" applyFont="1" applyFill="1" applyBorder="1" applyProtection="1">
      <alignment/>
      <protection locked="0"/>
    </xf>
    <xf numFmtId="0" fontId="1" fillId="0" borderId="19" xfId="57" applyFont="1" applyFill="1" applyBorder="1" applyProtection="1">
      <alignment/>
      <protection locked="0"/>
    </xf>
    <xf numFmtId="0" fontId="1" fillId="0" borderId="18" xfId="57" applyFont="1" applyFill="1" applyBorder="1" applyProtection="1">
      <alignment/>
      <protection locked="0"/>
    </xf>
    <xf numFmtId="0" fontId="1" fillId="0" borderId="19" xfId="57" applyFont="1" applyFill="1" applyBorder="1">
      <alignment/>
      <protection/>
    </xf>
    <xf numFmtId="0" fontId="1" fillId="0" borderId="18" xfId="57" applyFont="1" applyFill="1" applyBorder="1">
      <alignment/>
      <protection/>
    </xf>
    <xf numFmtId="2" fontId="0" fillId="0" borderId="24" xfId="57" applyNumberFormat="1" applyFont="1" applyFill="1" applyBorder="1" applyProtection="1">
      <alignment/>
      <protection locked="0"/>
    </xf>
    <xf numFmtId="2" fontId="0" fillId="0" borderId="0" xfId="57" applyNumberFormat="1" applyFont="1" applyFill="1" applyBorder="1" applyProtection="1">
      <alignment/>
      <protection locked="0"/>
    </xf>
    <xf numFmtId="0" fontId="0" fillId="0" borderId="0" xfId="57" applyFont="1" applyFill="1" applyBorder="1" applyProtection="1">
      <alignment/>
      <protection locked="0"/>
    </xf>
    <xf numFmtId="0" fontId="0" fillId="0" borderId="22" xfId="57" applyFont="1" applyFill="1" applyBorder="1" applyProtection="1">
      <alignment/>
      <protection locked="0"/>
    </xf>
    <xf numFmtId="0" fontId="0" fillId="0" borderId="0" xfId="57" applyFont="1" applyFill="1" applyBorder="1">
      <alignment/>
      <protection/>
    </xf>
    <xf numFmtId="0" fontId="0" fillId="0" borderId="22" xfId="57" applyFont="1" applyFill="1" applyBorder="1">
      <alignment/>
      <protection/>
    </xf>
    <xf numFmtId="0" fontId="1" fillId="0" borderId="0" xfId="57" applyFont="1" applyFill="1" applyBorder="1">
      <alignment/>
      <protection/>
    </xf>
    <xf numFmtId="0" fontId="77" fillId="0" borderId="13" xfId="57" applyFont="1" applyFill="1" applyBorder="1" applyProtection="1">
      <alignment/>
      <protection locked="0"/>
    </xf>
    <xf numFmtId="2" fontId="0" fillId="0" borderId="0" xfId="57" applyNumberFormat="1" applyFont="1" applyFill="1" applyBorder="1">
      <alignment/>
      <protection/>
    </xf>
    <xf numFmtId="0" fontId="0" fillId="0" borderId="0" xfId="57" applyFont="1" applyFill="1">
      <alignment/>
      <protection/>
    </xf>
    <xf numFmtId="2" fontId="0" fillId="0" borderId="0" xfId="57" applyNumberFormat="1" applyFont="1" applyFill="1">
      <alignment/>
      <protection/>
    </xf>
    <xf numFmtId="0" fontId="0" fillId="0" borderId="10" xfId="57" applyFont="1" applyFill="1" applyBorder="1">
      <alignment/>
      <protection/>
    </xf>
    <xf numFmtId="0" fontId="0" fillId="0" borderId="11" xfId="57" applyFont="1" applyFill="1" applyBorder="1">
      <alignment/>
      <protection/>
    </xf>
    <xf numFmtId="2" fontId="0" fillId="0" borderId="11" xfId="57" applyNumberFormat="1" applyFont="1" applyFill="1" applyBorder="1">
      <alignment/>
      <protection/>
    </xf>
    <xf numFmtId="0" fontId="0" fillId="0" borderId="12" xfId="57" applyFont="1" applyFill="1" applyBorder="1">
      <alignment/>
      <protection/>
    </xf>
    <xf numFmtId="0" fontId="0" fillId="0" borderId="13" xfId="57" applyFont="1" applyFill="1" applyBorder="1">
      <alignment/>
      <protection/>
    </xf>
    <xf numFmtId="0" fontId="0" fillId="0" borderId="14" xfId="57" applyFont="1" applyFill="1" applyBorder="1">
      <alignment/>
      <protection/>
    </xf>
    <xf numFmtId="0" fontId="0" fillId="0" borderId="13" xfId="57" applyFont="1" applyFill="1" applyBorder="1" applyProtection="1">
      <alignment/>
      <protection locked="0"/>
    </xf>
    <xf numFmtId="0" fontId="1" fillId="0" borderId="13" xfId="57" applyFont="1" applyFill="1" applyBorder="1">
      <alignment/>
      <protection/>
    </xf>
    <xf numFmtId="0" fontId="0" fillId="0" borderId="15" xfId="57" applyFont="1" applyFill="1" applyBorder="1">
      <alignment/>
      <protection/>
    </xf>
    <xf numFmtId="0" fontId="0" fillId="0" borderId="16" xfId="57" applyFont="1" applyFill="1" applyBorder="1">
      <alignment/>
      <protection/>
    </xf>
    <xf numFmtId="2" fontId="0" fillId="0" borderId="16" xfId="57" applyNumberFormat="1" applyFont="1" applyFill="1" applyBorder="1">
      <alignment/>
      <protection/>
    </xf>
    <xf numFmtId="2" fontId="1" fillId="0" borderId="0" xfId="57" applyNumberFormat="1" applyFont="1" applyFill="1">
      <alignment/>
      <protection/>
    </xf>
    <xf numFmtId="0" fontId="81" fillId="34" borderId="0" xfId="57" applyFont="1" applyFill="1" applyBorder="1">
      <alignment/>
      <protection/>
    </xf>
    <xf numFmtId="0" fontId="79" fillId="0" borderId="0" xfId="57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4" fillId="0" borderId="0" xfId="53" applyFont="1" applyFill="1" applyBorder="1" applyAlignment="1" applyProtection="1">
      <alignment/>
      <protection locked="0"/>
    </xf>
    <xf numFmtId="0" fontId="76" fillId="0" borderId="0" xfId="0" applyFont="1" applyAlignment="1">
      <alignment horizontal="right"/>
    </xf>
    <xf numFmtId="0" fontId="14" fillId="0" borderId="0" xfId="53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82" fillId="0" borderId="0" xfId="0" applyFont="1" applyFill="1" applyBorder="1" applyAlignment="1">
      <alignment/>
    </xf>
    <xf numFmtId="0" fontId="79" fillId="0" borderId="0" xfId="0" applyFont="1" applyAlignment="1">
      <alignment horizontal="left"/>
    </xf>
    <xf numFmtId="0" fontId="83" fillId="0" borderId="0" xfId="57" applyFont="1" applyFill="1">
      <alignment/>
      <protection/>
    </xf>
    <xf numFmtId="0" fontId="84" fillId="0" borderId="0" xfId="57" applyFont="1" applyFill="1">
      <alignment/>
      <protection/>
    </xf>
    <xf numFmtId="0" fontId="85" fillId="0" borderId="0" xfId="0" applyFont="1" applyFill="1" applyBorder="1" applyAlignment="1">
      <alignment/>
    </xf>
    <xf numFmtId="0" fontId="86" fillId="0" borderId="0" xfId="53" applyFont="1" applyFill="1" applyBorder="1" applyAlignment="1" applyProtection="1">
      <alignment/>
      <protection/>
    </xf>
    <xf numFmtId="0" fontId="13" fillId="0" borderId="0" xfId="58" applyFont="1" applyFill="1" applyBorder="1">
      <alignment/>
      <protection/>
    </xf>
    <xf numFmtId="0" fontId="0" fillId="0" borderId="0" xfId="57" applyFill="1" applyBorder="1">
      <alignment/>
      <protection/>
    </xf>
    <xf numFmtId="0" fontId="6" fillId="0" borderId="0" xfId="57" applyFont="1" applyFill="1" applyBorder="1" applyAlignment="1">
      <alignment/>
      <protection/>
    </xf>
    <xf numFmtId="0" fontId="6" fillId="0" borderId="0" xfId="57" applyFont="1" applyFill="1" applyBorder="1">
      <alignment/>
      <protection/>
    </xf>
    <xf numFmtId="0" fontId="3" fillId="0" borderId="0" xfId="57" applyFont="1" applyFill="1" applyBorder="1">
      <alignment/>
      <protection/>
    </xf>
    <xf numFmtId="0" fontId="13" fillId="0" borderId="0" xfId="57" applyFont="1" applyFill="1" applyBorder="1" applyAlignment="1">
      <alignment horizontal="left"/>
      <protection/>
    </xf>
    <xf numFmtId="0" fontId="3" fillId="0" borderId="0" xfId="57" applyFont="1" applyFill="1" applyBorder="1" applyAlignment="1">
      <alignment/>
      <protection/>
    </xf>
    <xf numFmtId="0" fontId="2" fillId="0" borderId="0" xfId="57" applyFont="1" applyFill="1" applyBorder="1">
      <alignment/>
      <protection/>
    </xf>
    <xf numFmtId="0" fontId="76" fillId="0" borderId="0" xfId="57" applyFont="1" applyFill="1" applyBorder="1">
      <alignment/>
      <protection/>
    </xf>
    <xf numFmtId="0" fontId="15" fillId="0" borderId="0" xfId="57" applyFont="1" applyFill="1" applyBorder="1" applyAlignment="1">
      <alignment horizontal="left"/>
      <protection/>
    </xf>
    <xf numFmtId="0" fontId="5" fillId="0" borderId="0" xfId="57" applyFont="1" applyFill="1" applyBorder="1" applyAlignment="1">
      <alignment horizontal="right"/>
      <protection/>
    </xf>
    <xf numFmtId="0" fontId="4" fillId="0" borderId="0" xfId="57" applyFont="1" applyFill="1" applyBorder="1">
      <alignment/>
      <protection/>
    </xf>
    <xf numFmtId="0" fontId="8" fillId="0" borderId="0" xfId="57" applyFont="1" applyFill="1" applyBorder="1" applyAlignment="1" applyProtection="1">
      <alignment horizontal="left"/>
      <protection locked="0"/>
    </xf>
    <xf numFmtId="0" fontId="2" fillId="0" borderId="0" xfId="57" applyFont="1" applyFill="1" applyBorder="1" applyAlignment="1">
      <alignment horizontal="left"/>
      <protection/>
    </xf>
    <xf numFmtId="0" fontId="0" fillId="0" borderId="0" xfId="57">
      <alignment/>
      <protection/>
    </xf>
    <xf numFmtId="0" fontId="0" fillId="0" borderId="0" xfId="57" applyFont="1">
      <alignment/>
      <protection/>
    </xf>
    <xf numFmtId="0" fontId="0" fillId="0" borderId="17" xfId="57" applyBorder="1">
      <alignment/>
      <protection/>
    </xf>
    <xf numFmtId="0" fontId="0" fillId="0" borderId="16" xfId="57" applyBorder="1">
      <alignment/>
      <protection/>
    </xf>
    <xf numFmtId="0" fontId="0" fillId="0" borderId="15" xfId="57" applyBorder="1">
      <alignment/>
      <protection/>
    </xf>
    <xf numFmtId="0" fontId="0" fillId="0" borderId="14" xfId="57" applyBorder="1">
      <alignment/>
      <protection/>
    </xf>
    <xf numFmtId="0" fontId="0" fillId="0" borderId="0" xfId="57" applyBorder="1">
      <alignment/>
      <protection/>
    </xf>
    <xf numFmtId="0" fontId="0" fillId="0" borderId="13" xfId="57" applyBorder="1">
      <alignment/>
      <protection/>
    </xf>
    <xf numFmtId="0" fontId="0" fillId="0" borderId="0" xfId="57" applyFont="1" applyBorder="1">
      <alignment/>
      <protection/>
    </xf>
    <xf numFmtId="0" fontId="87" fillId="0" borderId="14" xfId="57" applyFont="1" applyBorder="1">
      <alignment/>
      <protection/>
    </xf>
    <xf numFmtId="0" fontId="87" fillId="0" borderId="0" xfId="57" applyFont="1" applyBorder="1">
      <alignment/>
      <protection/>
    </xf>
    <xf numFmtId="0" fontId="2" fillId="0" borderId="14" xfId="57" applyFont="1" applyFill="1" applyBorder="1" applyAlignment="1">
      <alignment/>
      <protection/>
    </xf>
    <xf numFmtId="0" fontId="2" fillId="0" borderId="0" xfId="57" applyFont="1" applyFill="1" applyBorder="1" applyAlignment="1">
      <alignment/>
      <protection/>
    </xf>
    <xf numFmtId="0" fontId="0" fillId="0" borderId="0" xfId="57" applyFont="1" applyFill="1" applyBorder="1" applyAlignment="1">
      <alignment/>
      <protection/>
    </xf>
    <xf numFmtId="0" fontId="0" fillId="0" borderId="13" xfId="57" applyFill="1" applyBorder="1">
      <alignment/>
      <protection/>
    </xf>
    <xf numFmtId="0" fontId="0" fillId="0" borderId="12" xfId="57" applyBorder="1">
      <alignment/>
      <protection/>
    </xf>
    <xf numFmtId="0" fontId="0" fillId="0" borderId="11" xfId="57" applyBorder="1">
      <alignment/>
      <protection/>
    </xf>
    <xf numFmtId="0" fontId="0" fillId="0" borderId="11" xfId="57" applyFill="1" applyBorder="1">
      <alignment/>
      <protection/>
    </xf>
    <xf numFmtId="0" fontId="0" fillId="0" borderId="10" xfId="57" applyFill="1" applyBorder="1">
      <alignment/>
      <protection/>
    </xf>
    <xf numFmtId="0" fontId="6" fillId="34" borderId="19" xfId="0" applyFont="1" applyFill="1" applyBorder="1" applyAlignment="1">
      <alignment horizontal="center"/>
    </xf>
    <xf numFmtId="2" fontId="1" fillId="0" borderId="22" xfId="0" applyNumberFormat="1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/>
      <protection locked="0"/>
    </xf>
    <xf numFmtId="2" fontId="1" fillId="0" borderId="18" xfId="0" applyNumberFormat="1" applyFont="1" applyFill="1" applyBorder="1" applyAlignment="1" applyProtection="1">
      <alignment/>
      <protection locked="0"/>
    </xf>
    <xf numFmtId="2" fontId="3" fillId="0" borderId="0" xfId="0" applyNumberFormat="1" applyFont="1" applyFill="1" applyBorder="1" applyAlignment="1">
      <alignment/>
    </xf>
    <xf numFmtId="3" fontId="1" fillId="0" borderId="22" xfId="0" applyNumberFormat="1" applyFont="1" applyFill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/>
      <protection locked="0"/>
    </xf>
    <xf numFmtId="2" fontId="1" fillId="0" borderId="24" xfId="0" applyNumberFormat="1" applyFont="1" applyFill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88" fillId="0" borderId="0" xfId="0" applyFont="1" applyFill="1" applyAlignment="1">
      <alignment/>
    </xf>
    <xf numFmtId="168" fontId="0" fillId="0" borderId="0" xfId="0" applyNumberFormat="1" applyFont="1" applyFill="1" applyBorder="1" applyAlignment="1" applyProtection="1">
      <alignment/>
      <protection locked="0"/>
    </xf>
    <xf numFmtId="168" fontId="0" fillId="0" borderId="19" xfId="0" applyNumberFormat="1" applyFont="1" applyFill="1" applyBorder="1" applyAlignment="1" applyProtection="1">
      <alignment/>
      <protection locked="0"/>
    </xf>
    <xf numFmtId="168" fontId="0" fillId="0" borderId="24" xfId="0" applyNumberFormat="1" applyFont="1" applyFill="1" applyBorder="1" applyAlignment="1" applyProtection="1">
      <alignment/>
      <protection locked="0"/>
    </xf>
    <xf numFmtId="168" fontId="0" fillId="0" borderId="25" xfId="0" applyNumberFormat="1" applyFont="1" applyFill="1" applyBorder="1" applyAlignment="1" applyProtection="1">
      <alignment/>
      <protection locked="0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1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 applyProtection="1">
      <alignment horizontal="center" vertical="center" wrapText="1"/>
      <protection locked="0"/>
    </xf>
    <xf numFmtId="0" fontId="0" fillId="0" borderId="34" xfId="0" applyFont="1" applyFill="1" applyBorder="1" applyAlignment="1">
      <alignment/>
    </xf>
    <xf numFmtId="168" fontId="0" fillId="0" borderId="35" xfId="0" applyNumberFormat="1" applyBorder="1" applyAlignment="1">
      <alignment/>
    </xf>
    <xf numFmtId="168" fontId="0" fillId="0" borderId="36" xfId="0" applyNumberFormat="1" applyBorder="1" applyAlignment="1">
      <alignment/>
    </xf>
    <xf numFmtId="0" fontId="0" fillId="0" borderId="37" xfId="0" applyFont="1" applyFill="1" applyBorder="1" applyAlignment="1">
      <alignment/>
    </xf>
    <xf numFmtId="0" fontId="1" fillId="0" borderId="32" xfId="0" applyFont="1" applyBorder="1" applyAlignment="1">
      <alignment/>
    </xf>
    <xf numFmtId="168" fontId="1" fillId="0" borderId="38" xfId="0" applyNumberFormat="1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9" xfId="0" applyFont="1" applyFill="1" applyBorder="1" applyAlignment="1">
      <alignment/>
    </xf>
    <xf numFmtId="1" fontId="0" fillId="0" borderId="3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1" fontId="1" fillId="0" borderId="41" xfId="0" applyNumberFormat="1" applyFont="1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169" fontId="0" fillId="0" borderId="0" xfId="0" applyNumberFormat="1" applyFont="1" applyFill="1" applyBorder="1" applyAlignment="1" applyProtection="1">
      <alignment/>
      <protection locked="0"/>
    </xf>
    <xf numFmtId="169" fontId="0" fillId="0" borderId="19" xfId="0" applyNumberFormat="1" applyFont="1" applyFill="1" applyBorder="1" applyAlignment="1" applyProtection="1">
      <alignment/>
      <protection locked="0"/>
    </xf>
    <xf numFmtId="0" fontId="6" fillId="34" borderId="0" xfId="0" applyFont="1" applyFill="1" applyBorder="1" applyAlignment="1">
      <alignment horizontal="center"/>
    </xf>
    <xf numFmtId="0" fontId="76" fillId="0" borderId="0" xfId="53" applyFont="1" applyFill="1" applyBorder="1" applyAlignment="1" applyProtection="1">
      <alignment/>
      <protection/>
    </xf>
    <xf numFmtId="0" fontId="0" fillId="0" borderId="34" xfId="57" applyFont="1" applyFill="1" applyBorder="1">
      <alignment/>
      <protection/>
    </xf>
    <xf numFmtId="0" fontId="0" fillId="0" borderId="37" xfId="57" applyFont="1" applyFill="1" applyBorder="1">
      <alignment/>
      <protection/>
    </xf>
    <xf numFmtId="0" fontId="0" fillId="0" borderId="39" xfId="57" applyFont="1" applyFill="1" applyBorder="1">
      <alignment/>
      <protection/>
    </xf>
    <xf numFmtId="0" fontId="1" fillId="0" borderId="40" xfId="57" applyFont="1" applyFill="1" applyBorder="1">
      <alignment/>
      <protection/>
    </xf>
    <xf numFmtId="0" fontId="1" fillId="0" borderId="41" xfId="57" applyFont="1" applyFill="1" applyBorder="1">
      <alignment/>
      <protection/>
    </xf>
    <xf numFmtId="1" fontId="0" fillId="0" borderId="39" xfId="57" applyNumberFormat="1" applyFont="1" applyFill="1" applyBorder="1">
      <alignment/>
      <protection/>
    </xf>
    <xf numFmtId="1" fontId="0" fillId="0" borderId="0" xfId="57" applyNumberFormat="1" applyFont="1" applyFill="1" applyBorder="1">
      <alignment/>
      <protection/>
    </xf>
    <xf numFmtId="1" fontId="1" fillId="0" borderId="41" xfId="57" applyNumberFormat="1" applyFont="1" applyFill="1" applyBorder="1">
      <alignment/>
      <protection/>
    </xf>
    <xf numFmtId="3" fontId="6" fillId="34" borderId="0" xfId="0" applyNumberFormat="1" applyFont="1" applyFill="1" applyBorder="1" applyAlignment="1">
      <alignment horizontal="center"/>
    </xf>
    <xf numFmtId="2" fontId="6" fillId="34" borderId="0" xfId="0" applyNumberFormat="1" applyFont="1" applyFill="1" applyBorder="1" applyAlignment="1">
      <alignment horizontal="center"/>
    </xf>
    <xf numFmtId="0" fontId="77" fillId="0" borderId="0" xfId="57" applyFont="1" applyFill="1" applyProtection="1">
      <alignment/>
      <protection locked="0"/>
    </xf>
    <xf numFmtId="0" fontId="77" fillId="0" borderId="0" xfId="0" applyFont="1" applyBorder="1" applyAlignment="1">
      <alignment/>
    </xf>
    <xf numFmtId="0" fontId="77" fillId="0" borderId="0" xfId="57" applyFont="1" applyBorder="1" applyProtection="1">
      <alignment/>
      <protection locked="0"/>
    </xf>
    <xf numFmtId="0" fontId="77" fillId="0" borderId="0" xfId="57" applyFont="1" applyProtection="1">
      <alignment/>
      <protection locked="0"/>
    </xf>
    <xf numFmtId="0" fontId="81" fillId="0" borderId="0" xfId="57" applyFont="1" applyFill="1" applyProtection="1">
      <alignment/>
      <protection locked="0"/>
    </xf>
    <xf numFmtId="0" fontId="77" fillId="0" borderId="0" xfId="57" applyFont="1" applyFill="1">
      <alignment/>
      <protection/>
    </xf>
    <xf numFmtId="169" fontId="0" fillId="0" borderId="24" xfId="0" applyNumberFormat="1" applyFont="1" applyFill="1" applyBorder="1" applyAlignment="1" applyProtection="1">
      <alignment/>
      <protection locked="0"/>
    </xf>
    <xf numFmtId="169" fontId="0" fillId="0" borderId="25" xfId="0" applyNumberFormat="1" applyFont="1" applyFill="1" applyBorder="1" applyAlignment="1" applyProtection="1">
      <alignment/>
      <protection locked="0"/>
    </xf>
    <xf numFmtId="0" fontId="6" fillId="34" borderId="45" xfId="0" applyFont="1" applyFill="1" applyBorder="1" applyAlignment="1">
      <alignment horizontal="center"/>
    </xf>
    <xf numFmtId="0" fontId="6" fillId="34" borderId="46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168" fontId="0" fillId="0" borderId="21" xfId="0" applyNumberFormat="1" applyFont="1" applyFill="1" applyBorder="1" applyAlignment="1">
      <alignment horizontal="right" vertical="center"/>
    </xf>
    <xf numFmtId="168" fontId="0" fillId="0" borderId="19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79" fillId="0" borderId="21" xfId="0" applyFont="1" applyFill="1" applyBorder="1" applyAlignment="1">
      <alignment horizontal="right" vertical="center"/>
    </xf>
    <xf numFmtId="0" fontId="79" fillId="0" borderId="19" xfId="0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left" wrapText="1"/>
    </xf>
    <xf numFmtId="0" fontId="0" fillId="0" borderId="18" xfId="0" applyFont="1" applyFill="1" applyBorder="1" applyAlignment="1">
      <alignment horizontal="left" wrapText="1"/>
    </xf>
    <xf numFmtId="0" fontId="6" fillId="34" borderId="26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81" fillId="35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81" fillId="35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81" fillId="34" borderId="0" xfId="0" applyFont="1" applyFill="1" applyBorder="1" applyAlignment="1">
      <alignment horizontal="center" vertical="center"/>
    </xf>
    <xf numFmtId="0" fontId="81" fillId="34" borderId="0" xfId="0" applyFont="1" applyFill="1" applyBorder="1" applyAlignment="1">
      <alignment horizontal="center"/>
    </xf>
    <xf numFmtId="0" fontId="81" fillId="34" borderId="0" xfId="57" applyFont="1" applyFill="1" applyBorder="1" applyAlignment="1">
      <alignment horizontal="center"/>
      <protection/>
    </xf>
    <xf numFmtId="0" fontId="81" fillId="34" borderId="0" xfId="57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NVERSION 2006 fin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25"/>
          <c:w val="0.823"/>
          <c:h val="0.973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summary!$C$24</c:f>
              <c:strCache>
                <c:ptCount val="1"/>
                <c:pt idx="0">
                  <c:v>main scheme</c:v>
                </c:pt>
              </c:strCache>
            </c:strRef>
          </c:tx>
          <c:spPr>
            <a:solidFill>
              <a:srgbClr val="D81F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summary!$D$23:$E$23</c:f>
              <c:numCache/>
            </c:numRef>
          </c:cat>
          <c:val>
            <c:numRef>
              <c:f>summary!$D$24:$E$24</c:f>
              <c:numCache/>
            </c:numRef>
          </c:val>
        </c:ser>
        <c:ser>
          <c:idx val="1"/>
          <c:order val="1"/>
          <c:tx>
            <c:strRef>
              <c:f>summary!$C$25</c:f>
              <c:strCache>
                <c:ptCount val="1"/>
                <c:pt idx="0">
                  <c:v>extra</c:v>
                </c:pt>
              </c:strCache>
            </c:strRef>
          </c:tx>
          <c:spPr>
            <a:solidFill>
              <a:srgbClr val="9E94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summary!$D$23:$E$23</c:f>
              <c:numCache/>
            </c:numRef>
          </c:cat>
          <c:val>
            <c:numRef>
              <c:f>summary!$D$25:$E$25</c:f>
              <c:numCache/>
            </c:numRef>
          </c:val>
        </c:ser>
        <c:ser>
          <c:idx val="2"/>
          <c:order val="2"/>
          <c:tx>
            <c:strRef>
              <c:f>summary!$C$26</c:f>
              <c:strCache>
                <c:ptCount val="1"/>
                <c:pt idx="0">
                  <c:v>clearing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summary!$D$23:$E$23</c:f>
              <c:numCache/>
            </c:numRef>
          </c:cat>
          <c:val>
            <c:numRef>
              <c:f>summary!$D$26:$E$26</c:f>
              <c:numCache/>
            </c:numRef>
          </c:val>
        </c:ser>
        <c:ser>
          <c:idx val="4"/>
          <c:order val="3"/>
          <c:tx>
            <c:strRef>
              <c:f>summary!$C$27</c:f>
              <c:strCache>
                <c:ptCount val="1"/>
                <c:pt idx="0">
                  <c:v>adjustment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summary!$D$27:$E$27</c:f>
              <c:numCache/>
            </c:numRef>
          </c:val>
        </c:ser>
        <c:ser>
          <c:idx val="3"/>
          <c:order val="4"/>
          <c:tx>
            <c:strRef>
              <c:f>summary!$C$28</c:f>
              <c:strCache>
                <c:ptCount val="1"/>
                <c:pt idx="0">
                  <c:v>direct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summary!$D$23:$E$23</c:f>
              <c:numCache/>
            </c:numRef>
          </c:cat>
          <c:val>
            <c:numRef>
              <c:f>summary!$D$28:$E$28</c:f>
              <c:numCache/>
            </c:numRef>
          </c:val>
        </c:ser>
        <c:overlap val="100"/>
        <c:axId val="10500231"/>
        <c:axId val="27393216"/>
      </c:barChart>
      <c:catAx>
        <c:axId val="105002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93216"/>
        <c:crosses val="autoZero"/>
        <c:auto val="1"/>
        <c:lblOffset val="100"/>
        <c:tickLblSkip val="1"/>
        <c:noMultiLvlLbl val="0"/>
      </c:catAx>
      <c:valAx>
        <c:axId val="2739321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00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6"/>
          <c:y val="0.2775"/>
          <c:w val="0.20775"/>
          <c:h val="0.4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95"/>
          <c:w val="0.89925"/>
          <c:h val="0.9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'mission groups'!$C$42:$C$43</c:f>
              <c:strCache>
                <c:ptCount val="1"/>
                <c:pt idx="0">
                  <c:v>mission group</c:v>
                </c:pt>
              </c:strCache>
            </c:strRef>
          </c:tx>
          <c:spPr>
            <a:solidFill>
              <a:srgbClr val="D81F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'mission groups'!$C$44:$C$47</c:f>
              <c:strCache/>
            </c:strRef>
          </c:cat>
          <c:val>
            <c:numRef>
              <c:f>'mission groups'!$F$44:$F$47</c:f>
              <c:numCache/>
            </c:numRef>
          </c:val>
        </c:ser>
        <c:axId val="24103185"/>
        <c:axId val="15602074"/>
      </c:barChart>
      <c:catAx>
        <c:axId val="24103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02074"/>
        <c:crosses val="autoZero"/>
        <c:auto val="1"/>
        <c:lblOffset val="100"/>
        <c:tickLblSkip val="1"/>
        <c:noMultiLvlLbl val="0"/>
      </c:catAx>
      <c:valAx>
        <c:axId val="156020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31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31"/>
          <c:w val="0.82725"/>
          <c:h val="0.973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summary!$I$24</c:f>
              <c:strCache>
                <c:ptCount val="1"/>
                <c:pt idx="0">
                  <c:v>main scheme</c:v>
                </c:pt>
              </c:strCache>
            </c:strRef>
          </c:tx>
          <c:spPr>
            <a:solidFill>
              <a:srgbClr val="D81F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summary!$J$23:$K$23</c:f>
              <c:numCache/>
            </c:numRef>
          </c:cat>
          <c:val>
            <c:numRef>
              <c:f>summary!$J$24:$K$24</c:f>
              <c:numCache/>
            </c:numRef>
          </c:val>
        </c:ser>
        <c:ser>
          <c:idx val="1"/>
          <c:order val="1"/>
          <c:tx>
            <c:strRef>
              <c:f>summary!$I$25</c:f>
              <c:strCache>
                <c:ptCount val="1"/>
                <c:pt idx="0">
                  <c:v>extra</c:v>
                </c:pt>
              </c:strCache>
            </c:strRef>
          </c:tx>
          <c:spPr>
            <a:solidFill>
              <a:srgbClr val="9E94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summary!$J$23:$K$23</c:f>
              <c:numCache/>
            </c:numRef>
          </c:cat>
          <c:val>
            <c:numRef>
              <c:f>summary!$J$25:$K$25</c:f>
              <c:numCache/>
            </c:numRef>
          </c:val>
        </c:ser>
        <c:ser>
          <c:idx val="2"/>
          <c:order val="2"/>
          <c:tx>
            <c:strRef>
              <c:f>summary!$I$26</c:f>
              <c:strCache>
                <c:ptCount val="1"/>
                <c:pt idx="0">
                  <c:v>clearing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summary!$J$23:$K$23</c:f>
              <c:numCache/>
            </c:numRef>
          </c:cat>
          <c:val>
            <c:numRef>
              <c:f>summary!$J$26:$K$26</c:f>
              <c:numCache/>
            </c:numRef>
          </c:val>
        </c:ser>
        <c:ser>
          <c:idx val="4"/>
          <c:order val="3"/>
          <c:tx>
            <c:strRef>
              <c:f>summary!$I$27</c:f>
              <c:strCache>
                <c:ptCount val="1"/>
                <c:pt idx="0">
                  <c:v>adjustment</c:v>
                </c:pt>
              </c:strCache>
            </c:strRef>
          </c:tx>
          <c:spPr>
            <a:solidFill>
              <a:srgbClr val="7030A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summary!$J$27:$K$27</c:f>
              <c:numCache/>
            </c:numRef>
          </c:val>
        </c:ser>
        <c:ser>
          <c:idx val="3"/>
          <c:order val="4"/>
          <c:tx>
            <c:strRef>
              <c:f>summary!$I$28</c:f>
              <c:strCache>
                <c:ptCount val="1"/>
                <c:pt idx="0">
                  <c:v>direct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summary!$J$23:$K$23</c:f>
              <c:numCache/>
            </c:numRef>
          </c:cat>
          <c:val>
            <c:numRef>
              <c:f>summary!$J$28:$K$28</c:f>
              <c:numCache/>
            </c:numRef>
          </c:val>
        </c:ser>
        <c:overlap val="100"/>
        <c:axId val="45212353"/>
        <c:axId val="4257994"/>
      </c:barChart>
      <c:catAx>
        <c:axId val="452123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7994"/>
        <c:crosses val="autoZero"/>
        <c:auto val="1"/>
        <c:lblOffset val="100"/>
        <c:tickLblSkip val="1"/>
        <c:noMultiLvlLbl val="0"/>
      </c:catAx>
      <c:valAx>
        <c:axId val="42579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123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35"/>
          <c:y val="0.3005"/>
          <c:w val="0.20375"/>
          <c:h val="0.40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-0.0065"/>
          <c:w val="0.90175"/>
          <c:h val="0.96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characteristics!$E$12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81F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characteristics!$T$13:$T$19</c:f>
              <c:strCache/>
            </c:strRef>
          </c:cat>
          <c:val>
            <c:numRef>
              <c:f>characteristics!$F$14:$F$20</c:f>
              <c:numCache/>
            </c:numRef>
          </c:val>
        </c:ser>
        <c:ser>
          <c:idx val="0"/>
          <c:order val="1"/>
          <c:tx>
            <c:strRef>
              <c:f>characteristics!$H$12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E94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characteristics!$T$13:$T$19</c:f>
              <c:strCache/>
            </c:strRef>
          </c:cat>
          <c:val>
            <c:numRef>
              <c:f>characteristics!$I$14:$I$20</c:f>
              <c:numCache/>
            </c:numRef>
          </c:val>
        </c:ser>
        <c:axId val="38321947"/>
        <c:axId val="9353204"/>
      </c:barChart>
      <c:catAx>
        <c:axId val="38321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53204"/>
        <c:crosses val="autoZero"/>
        <c:auto val="1"/>
        <c:lblOffset val="100"/>
        <c:tickLblSkip val="1"/>
        <c:noMultiLvlLbl val="0"/>
      </c:catAx>
      <c:valAx>
        <c:axId val="9353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21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5"/>
          <c:y val="0.371"/>
          <c:w val="0.1105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75"/>
          <c:y val="0.00275"/>
          <c:w val="0.8135"/>
          <c:h val="0.98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characteristics!$E$23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81F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characteristics!$C$25:$C$26</c:f>
              <c:strCache/>
            </c:strRef>
          </c:cat>
          <c:val>
            <c:numRef>
              <c:f>characteristics!$F$25:$F$26</c:f>
              <c:numCache/>
            </c:numRef>
          </c:val>
        </c:ser>
        <c:ser>
          <c:idx val="2"/>
          <c:order val="1"/>
          <c:tx>
            <c:strRef>
              <c:f>characteristics!$H$23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E94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characteristics!$C$25:$C$26</c:f>
              <c:strCache/>
            </c:strRef>
          </c:cat>
          <c:val>
            <c:numRef>
              <c:f>characteristics!$I$25:$I$26</c:f>
              <c:numCache/>
            </c:numRef>
          </c:val>
        </c:ser>
        <c:axId val="17069973"/>
        <c:axId val="19412030"/>
      </c:barChart>
      <c:catAx>
        <c:axId val="17069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2030"/>
        <c:crosses val="autoZero"/>
        <c:auto val="1"/>
        <c:lblOffset val="100"/>
        <c:tickLblSkip val="1"/>
        <c:noMultiLvlLbl val="0"/>
      </c:catAx>
      <c:valAx>
        <c:axId val="194120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699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225"/>
          <c:y val="0.2695"/>
          <c:w val="0.11075"/>
          <c:h val="0.4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-0.00525"/>
          <c:w val="0.817"/>
          <c:h val="0.9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characteristics!$E$29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81F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characteristics!$T$31:$T$41</c:f>
              <c:strCache/>
            </c:strRef>
          </c:cat>
          <c:val>
            <c:numRef>
              <c:f>characteristics!$F$31:$F$41</c:f>
              <c:numCache/>
            </c:numRef>
          </c:val>
        </c:ser>
        <c:ser>
          <c:idx val="1"/>
          <c:order val="1"/>
          <c:tx>
            <c:strRef>
              <c:f>characteristics!$H$29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E94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characteristics!$T$31:$T$41</c:f>
              <c:strCache/>
            </c:strRef>
          </c:cat>
          <c:val>
            <c:numRef>
              <c:f>characteristics!$I$31:$I$41</c:f>
              <c:numCache/>
            </c:numRef>
          </c:val>
        </c:ser>
        <c:axId val="40490543"/>
        <c:axId val="28870568"/>
      </c:barChart>
      <c:catAx>
        <c:axId val="40490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70568"/>
        <c:crosses val="autoZero"/>
        <c:auto val="1"/>
        <c:lblOffset val="100"/>
        <c:tickLblSkip val="1"/>
        <c:noMultiLvlLbl val="0"/>
      </c:catAx>
      <c:valAx>
        <c:axId val="288705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905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5"/>
          <c:y val="0.40775"/>
          <c:w val="0.11075"/>
          <c:h val="0.16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25"/>
          <c:y val="-0.0085"/>
          <c:w val="0.817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characteristics!$E$44:$F$44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81F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characteristics!$C$46:$C$51</c:f>
              <c:strCache/>
            </c:strRef>
          </c:cat>
          <c:val>
            <c:numRef>
              <c:f>characteristics!$F$46:$F$51</c:f>
              <c:numCache/>
            </c:numRef>
          </c:val>
        </c:ser>
        <c:ser>
          <c:idx val="1"/>
          <c:order val="1"/>
          <c:tx>
            <c:strRef>
              <c:f>characteristics!$H$44:$I$44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E94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characteristics!$C$46:$C$51</c:f>
              <c:strCache/>
            </c:strRef>
          </c:cat>
          <c:val>
            <c:numRef>
              <c:f>characteristics!$I$46:$I$51</c:f>
              <c:numCache/>
            </c:numRef>
          </c:val>
        </c:ser>
        <c:axId val="58508521"/>
        <c:axId val="56814642"/>
      </c:barChart>
      <c:catAx>
        <c:axId val="58508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14642"/>
        <c:crosses val="autoZero"/>
        <c:auto val="1"/>
        <c:lblOffset val="100"/>
        <c:tickLblSkip val="1"/>
        <c:noMultiLvlLbl val="0"/>
      </c:catAx>
      <c:valAx>
        <c:axId val="568146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5085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355"/>
          <c:w val="0.1105"/>
          <c:h val="0.2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095"/>
          <c:w val="0.8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characteristics!$E$54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D81F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characteristics!$C$56:$C$57</c:f>
              <c:strCache/>
            </c:strRef>
          </c:cat>
          <c:val>
            <c:numRef>
              <c:f>characteristics!$F$56:$F$57</c:f>
              <c:numCache/>
            </c:numRef>
          </c:val>
        </c:ser>
        <c:ser>
          <c:idx val="1"/>
          <c:order val="1"/>
          <c:tx>
            <c:strRef>
              <c:f>characteristics!$H$54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E94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characteristics!$C$56:$C$57</c:f>
              <c:strCache/>
            </c:strRef>
          </c:cat>
          <c:val>
            <c:numRef>
              <c:f>characteristics!$I$56:$I$57</c:f>
              <c:numCache/>
            </c:numRef>
          </c:val>
        </c:ser>
        <c:axId val="41569731"/>
        <c:axId val="38583260"/>
      </c:barChart>
      <c:catAx>
        <c:axId val="41569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83260"/>
        <c:crosses val="autoZero"/>
        <c:auto val="1"/>
        <c:lblOffset val="100"/>
        <c:tickLblSkip val="1"/>
        <c:noMultiLvlLbl val="0"/>
      </c:catAx>
      <c:valAx>
        <c:axId val="385832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697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525"/>
          <c:y val="0.30425"/>
          <c:w val="0.11"/>
          <c:h val="0.36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-0.00975"/>
          <c:w val="0.883"/>
          <c:h val="0.9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'mission groups'!$C$14</c:f>
              <c:strCache>
                <c:ptCount val="1"/>
                <c:pt idx="0">
                  <c:v>mission group</c:v>
                </c:pt>
              </c:strCache>
            </c:strRef>
          </c:tx>
          <c:spPr>
            <a:solidFill>
              <a:srgbClr val="D81F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'mission groups'!$C$16:$C$19</c:f>
              <c:strCache/>
            </c:strRef>
          </c:cat>
          <c:val>
            <c:numRef>
              <c:f>'mission groups'!$F$16:$F$19</c:f>
              <c:numCache/>
            </c:numRef>
          </c:val>
        </c:ser>
        <c:axId val="11705021"/>
        <c:axId val="38236326"/>
      </c:barChart>
      <c:catAx>
        <c:axId val="1170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36326"/>
        <c:crosses val="autoZero"/>
        <c:auto val="1"/>
        <c:lblOffset val="100"/>
        <c:tickLblSkip val="1"/>
        <c:noMultiLvlLbl val="0"/>
      </c:catAx>
      <c:valAx>
        <c:axId val="3823632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050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-0.00975"/>
          <c:w val="0.8835"/>
          <c:h val="0.9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'mission groups'!$C$29:$C$30</c:f>
              <c:strCache>
                <c:ptCount val="1"/>
                <c:pt idx="0">
                  <c:v>mission group</c:v>
                </c:pt>
              </c:strCache>
            </c:strRef>
          </c:tx>
          <c:spPr>
            <a:solidFill>
              <a:srgbClr val="D81F2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'mission groups'!$C$31:$C$34</c:f>
              <c:strCache/>
            </c:strRef>
          </c:cat>
          <c:val>
            <c:numRef>
              <c:f>'mission groups'!$F$31:$F$34</c:f>
              <c:numCache/>
            </c:numRef>
          </c:val>
        </c:ser>
        <c:axId val="8582615"/>
        <c:axId val="10134672"/>
      </c:barChart>
      <c:catAx>
        <c:axId val="8582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4672"/>
        <c:crosses val="autoZero"/>
        <c:auto val="1"/>
        <c:lblOffset val="100"/>
        <c:tickLblSkip val="1"/>
        <c:noMultiLvlLbl val="0"/>
      </c:catAx>
      <c:valAx>
        <c:axId val="101346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826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Relationship Id="rId4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image" Target="../media/image2.png" /><Relationship Id="rId7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342900</xdr:colOff>
      <xdr:row>0</xdr:row>
      <xdr:rowOff>0</xdr:rowOff>
    </xdr:from>
    <xdr:to>
      <xdr:col>17</xdr:col>
      <xdr:colOff>361950</xdr:colOff>
      <xdr:row>5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0"/>
          <a:ext cx="1847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47625</xdr:colOff>
      <xdr:row>5</xdr:row>
      <xdr:rowOff>123825</xdr:rowOff>
    </xdr:from>
    <xdr:to>
      <xdr:col>2</xdr:col>
      <xdr:colOff>600075</xdr:colOff>
      <xdr:row>7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97155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23</xdr:row>
      <xdr:rowOff>0</xdr:rowOff>
    </xdr:from>
    <xdr:to>
      <xdr:col>6</xdr:col>
      <xdr:colOff>1085850</xdr:colOff>
      <xdr:row>23</xdr:row>
      <xdr:rowOff>0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466725" y="3724275"/>
          <a:ext cx="8686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// 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accepted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 a</a:t>
          </a:r>
          <a:r>
            <a:rPr lang="en-US" cap="none" sz="18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pplicant characteristics</a:t>
          </a:r>
          <a:r>
            <a:rPr lang="en-US" cap="none" sz="1800" b="1" i="0" u="none" baseline="0">
              <a:solidFill>
                <a:srgbClr val="99CC00"/>
              </a:solidFill>
              <a:latin typeface="Arial"/>
              <a:ea typeface="Arial"/>
              <a:cs typeface="Arial"/>
            </a:rPr>
            <a:t> //</a:t>
          </a:r>
        </a:p>
      </xdr:txBody>
    </xdr:sp>
    <xdr:clientData/>
  </xdr:twoCellAnchor>
  <xdr:twoCellAnchor editAs="absolute">
    <xdr:from>
      <xdr:col>0</xdr:col>
      <xdr:colOff>361950</xdr:colOff>
      <xdr:row>3</xdr:row>
      <xdr:rowOff>76200</xdr:rowOff>
    </xdr:from>
    <xdr:to>
      <xdr:col>4</xdr:col>
      <xdr:colOff>600075</xdr:colOff>
      <xdr:row>5</xdr:row>
      <xdr:rowOff>114300</xdr:rowOff>
    </xdr:to>
    <xdr:grpSp>
      <xdr:nvGrpSpPr>
        <xdr:cNvPr id="2" name="Group 3"/>
        <xdr:cNvGrpSpPr>
          <a:grpSpLocks/>
        </xdr:cNvGrpSpPr>
      </xdr:nvGrpSpPr>
      <xdr:grpSpPr>
        <a:xfrm>
          <a:off x="361950" y="561975"/>
          <a:ext cx="3390900" cy="361950"/>
          <a:chOff x="0" y="333375"/>
          <a:chExt cx="2582253" cy="362494"/>
        </a:xfrm>
        <a:solidFill>
          <a:srgbClr val="FFFFFF"/>
        </a:solidFill>
      </xdr:grpSpPr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33375"/>
            <a:ext cx="352478" cy="3624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32465" y="340625"/>
            <a:ext cx="2249788" cy="3479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competitor</a:t>
            </a: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 group listing</a:t>
            </a:r>
          </a:p>
        </xdr:txBody>
      </xdr:sp>
    </xdr:grpSp>
    <xdr:clientData/>
  </xdr:twoCellAnchor>
  <xdr:twoCellAnchor editAs="oneCell">
    <xdr:from>
      <xdr:col>6</xdr:col>
      <xdr:colOff>333375</xdr:colOff>
      <xdr:row>0</xdr:row>
      <xdr:rowOff>0</xdr:rowOff>
    </xdr:from>
    <xdr:to>
      <xdr:col>6</xdr:col>
      <xdr:colOff>2181225</xdr:colOff>
      <xdr:row>5</xdr:row>
      <xdr:rowOff>152400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0"/>
          <a:ext cx="1847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1371600</xdr:colOff>
      <xdr:row>0</xdr:row>
      <xdr:rowOff>0</xdr:rowOff>
    </xdr:from>
    <xdr:to>
      <xdr:col>9</xdr:col>
      <xdr:colOff>381000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0"/>
          <a:ext cx="1847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428625</xdr:colOff>
      <xdr:row>3</xdr:row>
      <xdr:rowOff>76200</xdr:rowOff>
    </xdr:from>
    <xdr:to>
      <xdr:col>2</xdr:col>
      <xdr:colOff>1800225</xdr:colOff>
      <xdr:row>5</xdr:row>
      <xdr:rowOff>114300</xdr:rowOff>
    </xdr:to>
    <xdr:grpSp>
      <xdr:nvGrpSpPr>
        <xdr:cNvPr id="2" name="Group 3"/>
        <xdr:cNvGrpSpPr>
          <a:grpSpLocks/>
        </xdr:cNvGrpSpPr>
      </xdr:nvGrpSpPr>
      <xdr:grpSpPr>
        <a:xfrm>
          <a:off x="428625" y="561975"/>
          <a:ext cx="2762250" cy="361950"/>
          <a:chOff x="0" y="333375"/>
          <a:chExt cx="2103521" cy="362494"/>
        </a:xfrm>
        <a:solidFill>
          <a:srgbClr val="FFFFFF"/>
        </a:solidFill>
      </xdr:grpSpPr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333375"/>
            <a:ext cx="352340" cy="3624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4"/>
          <xdr:cNvSpPr txBox="1">
            <a:spLocks noChangeArrowheads="1"/>
          </xdr:cNvSpPr>
        </xdr:nvSpPr>
        <xdr:spPr>
          <a:xfrm>
            <a:off x="333408" y="340625"/>
            <a:ext cx="1770113" cy="34799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mission </a:t>
            </a: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group lists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247650</xdr:colOff>
      <xdr:row>5</xdr:row>
      <xdr:rowOff>114300</xdr:rowOff>
    </xdr:from>
    <xdr:to>
      <xdr:col>3</xdr:col>
      <xdr:colOff>209550</xdr:colOff>
      <xdr:row>7</xdr:row>
      <xdr:rowOff>142875</xdr:rowOff>
    </xdr:to>
    <xdr:grpSp>
      <xdr:nvGrpSpPr>
        <xdr:cNvPr id="1" name="Group 3"/>
        <xdr:cNvGrpSpPr>
          <a:grpSpLocks/>
        </xdr:cNvGrpSpPr>
      </xdr:nvGrpSpPr>
      <xdr:grpSpPr>
        <a:xfrm>
          <a:off x="685800" y="923925"/>
          <a:ext cx="1285875" cy="361950"/>
          <a:chOff x="0" y="333375"/>
          <a:chExt cx="1066067" cy="362494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33375"/>
            <a:ext cx="352335" cy="3624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332879" y="340897"/>
            <a:ext cx="733188" cy="3473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notes</a:t>
            </a:r>
          </a:p>
        </xdr:txBody>
      </xdr:sp>
    </xdr:grpSp>
    <xdr:clientData/>
  </xdr:twoCellAnchor>
  <xdr:twoCellAnchor editAs="oneCell">
    <xdr:from>
      <xdr:col>14</xdr:col>
      <xdr:colOff>400050</xdr:colOff>
      <xdr:row>0</xdr:row>
      <xdr:rowOff>0</xdr:rowOff>
    </xdr:from>
    <xdr:to>
      <xdr:col>17</xdr:col>
      <xdr:colOff>419100</xdr:colOff>
      <xdr:row>5</xdr:row>
      <xdr:rowOff>152400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67775" y="0"/>
          <a:ext cx="1847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0</xdr:row>
      <xdr:rowOff>0</xdr:rowOff>
    </xdr:from>
    <xdr:to>
      <xdr:col>15</xdr:col>
      <xdr:colOff>200025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67575" y="0"/>
          <a:ext cx="18288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5</xdr:row>
      <xdr:rowOff>123825</xdr:rowOff>
    </xdr:from>
    <xdr:to>
      <xdr:col>4</xdr:col>
      <xdr:colOff>285750</xdr:colOff>
      <xdr:row>7</xdr:row>
      <xdr:rowOff>152400</xdr:rowOff>
    </xdr:to>
    <xdr:grpSp>
      <xdr:nvGrpSpPr>
        <xdr:cNvPr id="2" name="Group 3"/>
        <xdr:cNvGrpSpPr>
          <a:grpSpLocks/>
        </xdr:cNvGrpSpPr>
      </xdr:nvGrpSpPr>
      <xdr:grpSpPr>
        <a:xfrm>
          <a:off x="685800" y="933450"/>
          <a:ext cx="1771650" cy="361950"/>
          <a:chOff x="0" y="333375"/>
          <a:chExt cx="1468803" cy="362494"/>
        </a:xfrm>
        <a:solidFill>
          <a:srgbClr val="FFFFFF"/>
        </a:solidFill>
      </xdr:grpSpPr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333375"/>
            <a:ext cx="352513" cy="3624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5"/>
          <xdr:cNvSpPr txBox="1">
            <a:spLocks noChangeArrowheads="1"/>
          </xdr:cNvSpPr>
        </xdr:nvSpPr>
        <xdr:spPr>
          <a:xfrm>
            <a:off x="331949" y="340806"/>
            <a:ext cx="1136854" cy="3477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definitions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30</xdr:row>
      <xdr:rowOff>9525</xdr:rowOff>
    </xdr:from>
    <xdr:to>
      <xdr:col>7</xdr:col>
      <xdr:colOff>0</xdr:colOff>
      <xdr:row>47</xdr:row>
      <xdr:rowOff>28575</xdr:rowOff>
    </xdr:to>
    <xdr:graphicFrame>
      <xdr:nvGraphicFramePr>
        <xdr:cNvPr id="1" name="Chart 12"/>
        <xdr:cNvGraphicFramePr/>
      </xdr:nvGraphicFramePr>
      <xdr:xfrm>
        <a:off x="781050" y="4876800"/>
        <a:ext cx="46482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29</xdr:row>
      <xdr:rowOff>161925</xdr:rowOff>
    </xdr:from>
    <xdr:to>
      <xdr:col>13</xdr:col>
      <xdr:colOff>0</xdr:colOff>
      <xdr:row>47</xdr:row>
      <xdr:rowOff>38100</xdr:rowOff>
    </xdr:to>
    <xdr:graphicFrame>
      <xdr:nvGraphicFramePr>
        <xdr:cNvPr id="2" name="Chart 15"/>
        <xdr:cNvGraphicFramePr/>
      </xdr:nvGraphicFramePr>
      <xdr:xfrm>
        <a:off x="5591175" y="4867275"/>
        <a:ext cx="4743450" cy="2790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</xdr:col>
      <xdr:colOff>85725</xdr:colOff>
      <xdr:row>4</xdr:row>
      <xdr:rowOff>104775</xdr:rowOff>
    </xdr:from>
    <xdr:to>
      <xdr:col>3</xdr:col>
      <xdr:colOff>381000</xdr:colOff>
      <xdr:row>6</xdr:row>
      <xdr:rowOff>133350</xdr:rowOff>
    </xdr:to>
    <xdr:grpSp>
      <xdr:nvGrpSpPr>
        <xdr:cNvPr id="3" name="Group 3"/>
        <xdr:cNvGrpSpPr>
          <a:grpSpLocks/>
        </xdr:cNvGrpSpPr>
      </xdr:nvGrpSpPr>
      <xdr:grpSpPr>
        <a:xfrm>
          <a:off x="695325" y="752475"/>
          <a:ext cx="1628775" cy="361950"/>
          <a:chOff x="0" y="333375"/>
          <a:chExt cx="1350353" cy="362494"/>
        </a:xfrm>
        <a:solidFill>
          <a:srgbClr val="FFFFFF"/>
        </a:solidFill>
      </xdr:grpSpPr>
      <xdr:pic>
        <xdr:nvPicPr>
          <xdr:cNvPr id="4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0" y="333375"/>
            <a:ext cx="352442" cy="3624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5" name="TextBox 8"/>
          <xdr:cNvSpPr txBox="1">
            <a:spLocks noChangeArrowheads="1"/>
          </xdr:cNvSpPr>
        </xdr:nvSpPr>
        <xdr:spPr>
          <a:xfrm>
            <a:off x="331512" y="340806"/>
            <a:ext cx="1018841" cy="3477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summary</a:t>
            </a:r>
          </a:p>
        </xdr:txBody>
      </xdr:sp>
    </xdr:grpSp>
    <xdr:clientData/>
  </xdr:twoCellAnchor>
  <xdr:twoCellAnchor editAs="oneCell">
    <xdr:from>
      <xdr:col>11</xdr:col>
      <xdr:colOff>1019175</xdr:colOff>
      <xdr:row>0</xdr:row>
      <xdr:rowOff>0</xdr:rowOff>
    </xdr:from>
    <xdr:to>
      <xdr:col>14</xdr:col>
      <xdr:colOff>409575</xdr:colOff>
      <xdr:row>5</xdr:row>
      <xdr:rowOff>152400</xdr:rowOff>
    </xdr:to>
    <xdr:pic>
      <xdr:nvPicPr>
        <xdr:cNvPr id="6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05900" y="0"/>
          <a:ext cx="1847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238125</xdr:colOff>
      <xdr:row>10</xdr:row>
      <xdr:rowOff>0</xdr:rowOff>
    </xdr:from>
    <xdr:to>
      <xdr:col>18</xdr:col>
      <xdr:colOff>180975</xdr:colOff>
      <xdr:row>20</xdr:row>
      <xdr:rowOff>104775</xdr:rowOff>
    </xdr:to>
    <xdr:graphicFrame>
      <xdr:nvGraphicFramePr>
        <xdr:cNvPr id="1" name="Chart 6"/>
        <xdr:cNvGraphicFramePr/>
      </xdr:nvGraphicFramePr>
      <xdr:xfrm>
        <a:off x="8191500" y="1628775"/>
        <a:ext cx="360045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247650</xdr:colOff>
      <xdr:row>20</xdr:row>
      <xdr:rowOff>152400</xdr:rowOff>
    </xdr:from>
    <xdr:to>
      <xdr:col>18</xdr:col>
      <xdr:colOff>180975</xdr:colOff>
      <xdr:row>26</xdr:row>
      <xdr:rowOff>123825</xdr:rowOff>
    </xdr:to>
    <xdr:graphicFrame>
      <xdr:nvGraphicFramePr>
        <xdr:cNvPr id="2" name="Chart 8"/>
        <xdr:cNvGraphicFramePr/>
      </xdr:nvGraphicFramePr>
      <xdr:xfrm>
        <a:off x="8201025" y="3400425"/>
        <a:ext cx="3590925" cy="942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247650</xdr:colOff>
      <xdr:row>27</xdr:row>
      <xdr:rowOff>0</xdr:rowOff>
    </xdr:from>
    <xdr:to>
      <xdr:col>18</xdr:col>
      <xdr:colOff>180975</xdr:colOff>
      <xdr:row>41</xdr:row>
      <xdr:rowOff>104775</xdr:rowOff>
    </xdr:to>
    <xdr:graphicFrame>
      <xdr:nvGraphicFramePr>
        <xdr:cNvPr id="3" name="Chart 9"/>
        <xdr:cNvGraphicFramePr/>
      </xdr:nvGraphicFramePr>
      <xdr:xfrm>
        <a:off x="8201025" y="4381500"/>
        <a:ext cx="35909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238125</xdr:colOff>
      <xdr:row>41</xdr:row>
      <xdr:rowOff>152400</xdr:rowOff>
    </xdr:from>
    <xdr:to>
      <xdr:col>18</xdr:col>
      <xdr:colOff>180975</xdr:colOff>
      <xdr:row>51</xdr:row>
      <xdr:rowOff>104775</xdr:rowOff>
    </xdr:to>
    <xdr:graphicFrame>
      <xdr:nvGraphicFramePr>
        <xdr:cNvPr id="4" name="Chart 10"/>
        <xdr:cNvGraphicFramePr/>
      </xdr:nvGraphicFramePr>
      <xdr:xfrm>
        <a:off x="8191500" y="6800850"/>
        <a:ext cx="3600450" cy="1571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238125</xdr:colOff>
      <xdr:row>51</xdr:row>
      <xdr:rowOff>152400</xdr:rowOff>
    </xdr:from>
    <xdr:to>
      <xdr:col>18</xdr:col>
      <xdr:colOff>190500</xdr:colOff>
      <xdr:row>58</xdr:row>
      <xdr:rowOff>133350</xdr:rowOff>
    </xdr:to>
    <xdr:graphicFrame>
      <xdr:nvGraphicFramePr>
        <xdr:cNvPr id="5" name="Chart 11"/>
        <xdr:cNvGraphicFramePr/>
      </xdr:nvGraphicFramePr>
      <xdr:xfrm>
        <a:off x="8191500" y="8420100"/>
        <a:ext cx="3609975" cy="1114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</xdr:col>
      <xdr:colOff>66675</xdr:colOff>
      <xdr:row>4</xdr:row>
      <xdr:rowOff>104775</xdr:rowOff>
    </xdr:from>
    <xdr:to>
      <xdr:col>10</xdr:col>
      <xdr:colOff>200025</xdr:colOff>
      <xdr:row>6</xdr:row>
      <xdr:rowOff>133350</xdr:rowOff>
    </xdr:to>
    <xdr:grpSp>
      <xdr:nvGrpSpPr>
        <xdr:cNvPr id="6" name="Group 3"/>
        <xdr:cNvGrpSpPr>
          <a:grpSpLocks/>
        </xdr:cNvGrpSpPr>
      </xdr:nvGrpSpPr>
      <xdr:grpSpPr>
        <a:xfrm>
          <a:off x="676275" y="752475"/>
          <a:ext cx="5324475" cy="361950"/>
          <a:chOff x="1" y="333375"/>
          <a:chExt cx="3679908" cy="362494"/>
        </a:xfrm>
        <a:solidFill>
          <a:srgbClr val="FFFFFF"/>
        </a:solidFill>
      </xdr:grpSpPr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1" y="333375"/>
            <a:ext cx="302672" cy="3624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" name="TextBox 11"/>
          <xdr:cNvSpPr txBox="1">
            <a:spLocks noChangeArrowheads="1"/>
          </xdr:cNvSpPr>
        </xdr:nvSpPr>
        <xdr:spPr>
          <a:xfrm>
            <a:off x="270474" y="340806"/>
            <a:ext cx="3409435" cy="3477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competitor group applicant characteristics</a:t>
            </a:r>
          </a:p>
        </xdr:txBody>
      </xdr:sp>
    </xdr:grpSp>
    <xdr:clientData/>
  </xdr:twoCellAnchor>
  <xdr:twoCellAnchor editAs="oneCell">
    <xdr:from>
      <xdr:col>16</xdr:col>
      <xdr:colOff>238125</xdr:colOff>
      <xdr:row>0</xdr:row>
      <xdr:rowOff>0</xdr:rowOff>
    </xdr:from>
    <xdr:to>
      <xdr:col>19</xdr:col>
      <xdr:colOff>466725</xdr:colOff>
      <xdr:row>5</xdr:row>
      <xdr:rowOff>152400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29900" y="0"/>
          <a:ext cx="1847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381000</xdr:colOff>
      <xdr:row>0</xdr:row>
      <xdr:rowOff>0</xdr:rowOff>
    </xdr:from>
    <xdr:to>
      <xdr:col>11</xdr:col>
      <xdr:colOff>590550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0"/>
          <a:ext cx="1847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4</xdr:row>
      <xdr:rowOff>114300</xdr:rowOff>
    </xdr:from>
    <xdr:to>
      <xdr:col>3</xdr:col>
      <xdr:colOff>2847975</xdr:colOff>
      <xdr:row>6</xdr:row>
      <xdr:rowOff>142875</xdr:rowOff>
    </xdr:to>
    <xdr:grpSp>
      <xdr:nvGrpSpPr>
        <xdr:cNvPr id="2" name="Group 3"/>
        <xdr:cNvGrpSpPr>
          <a:grpSpLocks/>
        </xdr:cNvGrpSpPr>
      </xdr:nvGrpSpPr>
      <xdr:grpSpPr>
        <a:xfrm>
          <a:off x="685800" y="762000"/>
          <a:ext cx="4229100" cy="361950"/>
          <a:chOff x="0" y="333375"/>
          <a:chExt cx="2582253" cy="362494"/>
        </a:xfrm>
        <a:solidFill>
          <a:srgbClr val="FFFFFF"/>
        </a:solidFill>
      </xdr:grpSpPr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333375"/>
            <a:ext cx="267263" cy="3624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8"/>
          <xdr:cNvSpPr txBox="1">
            <a:spLocks noChangeArrowheads="1"/>
          </xdr:cNvSpPr>
        </xdr:nvSpPr>
        <xdr:spPr>
          <a:xfrm>
            <a:off x="248542" y="340897"/>
            <a:ext cx="2333711" cy="3473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competitor</a:t>
            </a: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 group 2012 subjects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581025</xdr:colOff>
      <xdr:row>0</xdr:row>
      <xdr:rowOff>0</xdr:rowOff>
    </xdr:from>
    <xdr:to>
      <xdr:col>10</xdr:col>
      <xdr:colOff>28575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0"/>
          <a:ext cx="1847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152400</xdr:colOff>
      <xdr:row>4</xdr:row>
      <xdr:rowOff>114300</xdr:rowOff>
    </xdr:from>
    <xdr:to>
      <xdr:col>3</xdr:col>
      <xdr:colOff>28575</xdr:colOff>
      <xdr:row>6</xdr:row>
      <xdr:rowOff>142875</xdr:rowOff>
    </xdr:to>
    <xdr:grpSp>
      <xdr:nvGrpSpPr>
        <xdr:cNvPr id="2" name="Group 3"/>
        <xdr:cNvGrpSpPr>
          <a:grpSpLocks/>
        </xdr:cNvGrpSpPr>
      </xdr:nvGrpSpPr>
      <xdr:grpSpPr>
        <a:xfrm>
          <a:off x="762000" y="762000"/>
          <a:ext cx="1943100" cy="361950"/>
          <a:chOff x="0" y="333375"/>
          <a:chExt cx="1610948" cy="362494"/>
        </a:xfrm>
        <a:solidFill>
          <a:srgbClr val="FFFFFF"/>
        </a:solidFill>
      </xdr:grpSpPr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333375"/>
            <a:ext cx="352395" cy="3624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Box 6"/>
          <xdr:cNvSpPr txBox="1">
            <a:spLocks noChangeArrowheads="1"/>
          </xdr:cNvSpPr>
        </xdr:nvSpPr>
        <xdr:spPr>
          <a:xfrm>
            <a:off x="330647" y="340897"/>
            <a:ext cx="1280301" cy="3473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2012 top ten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</xdr:row>
      <xdr:rowOff>152400</xdr:rowOff>
    </xdr:from>
    <xdr:to>
      <xdr:col>12</xdr:col>
      <xdr:colOff>266700</xdr:colOff>
      <xdr:row>23</xdr:row>
      <xdr:rowOff>0</xdr:rowOff>
    </xdr:to>
    <xdr:graphicFrame>
      <xdr:nvGraphicFramePr>
        <xdr:cNvPr id="1" name="Chart 6"/>
        <xdr:cNvGraphicFramePr/>
      </xdr:nvGraphicFramePr>
      <xdr:xfrm>
        <a:off x="6238875" y="2105025"/>
        <a:ext cx="360045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12</xdr:col>
      <xdr:colOff>266700</xdr:colOff>
      <xdr:row>38</xdr:row>
      <xdr:rowOff>0</xdr:rowOff>
    </xdr:to>
    <xdr:graphicFrame>
      <xdr:nvGraphicFramePr>
        <xdr:cNvPr id="2" name="Chart 6"/>
        <xdr:cNvGraphicFramePr/>
      </xdr:nvGraphicFramePr>
      <xdr:xfrm>
        <a:off x="6238875" y="4543425"/>
        <a:ext cx="3600450" cy="161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40</xdr:row>
      <xdr:rowOff>152400</xdr:rowOff>
    </xdr:from>
    <xdr:to>
      <xdr:col>12</xdr:col>
      <xdr:colOff>266700</xdr:colOff>
      <xdr:row>51</xdr:row>
      <xdr:rowOff>9525</xdr:rowOff>
    </xdr:to>
    <xdr:graphicFrame>
      <xdr:nvGraphicFramePr>
        <xdr:cNvPr id="3" name="Chart 6"/>
        <xdr:cNvGraphicFramePr/>
      </xdr:nvGraphicFramePr>
      <xdr:xfrm>
        <a:off x="6238875" y="6638925"/>
        <a:ext cx="3600450" cy="163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10</xdr:col>
      <xdr:colOff>57150</xdr:colOff>
      <xdr:row>0</xdr:row>
      <xdr:rowOff>0</xdr:rowOff>
    </xdr:from>
    <xdr:to>
      <xdr:col>13</xdr:col>
      <xdr:colOff>76200</xdr:colOff>
      <xdr:row>5</xdr:row>
      <xdr:rowOff>152400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410575" y="0"/>
          <a:ext cx="1847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5</xdr:row>
      <xdr:rowOff>104775</xdr:rowOff>
    </xdr:from>
    <xdr:to>
      <xdr:col>5</xdr:col>
      <xdr:colOff>590550</xdr:colOff>
      <xdr:row>7</xdr:row>
      <xdr:rowOff>133350</xdr:rowOff>
    </xdr:to>
    <xdr:grpSp>
      <xdr:nvGrpSpPr>
        <xdr:cNvPr id="5" name="Group 3"/>
        <xdr:cNvGrpSpPr>
          <a:grpSpLocks/>
        </xdr:cNvGrpSpPr>
      </xdr:nvGrpSpPr>
      <xdr:grpSpPr>
        <a:xfrm>
          <a:off x="685800" y="914400"/>
          <a:ext cx="3409950" cy="361950"/>
          <a:chOff x="0" y="333375"/>
          <a:chExt cx="2082087" cy="362494"/>
        </a:xfrm>
        <a:solidFill>
          <a:srgbClr val="FFFFFF"/>
        </a:solidFill>
      </xdr:grpSpPr>
      <xdr:pic>
        <xdr:nvPicPr>
          <xdr:cNvPr id="6" name="Picture 7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0" y="333375"/>
            <a:ext cx="267548" cy="3624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TextBox 7"/>
          <xdr:cNvSpPr txBox="1">
            <a:spLocks noChangeArrowheads="1"/>
          </xdr:cNvSpPr>
        </xdr:nvSpPr>
        <xdr:spPr>
          <a:xfrm>
            <a:off x="248289" y="340806"/>
            <a:ext cx="1833798" cy="3477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mission </a:t>
            </a: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groups 2013 data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76200</xdr:colOff>
      <xdr:row>4</xdr:row>
      <xdr:rowOff>123825</xdr:rowOff>
    </xdr:from>
    <xdr:to>
      <xdr:col>5</xdr:col>
      <xdr:colOff>409575</xdr:colOff>
      <xdr:row>6</xdr:row>
      <xdr:rowOff>152400</xdr:rowOff>
    </xdr:to>
    <xdr:grpSp>
      <xdr:nvGrpSpPr>
        <xdr:cNvPr id="1" name="Group 3"/>
        <xdr:cNvGrpSpPr>
          <a:grpSpLocks/>
        </xdr:cNvGrpSpPr>
      </xdr:nvGrpSpPr>
      <xdr:grpSpPr>
        <a:xfrm>
          <a:off x="685800" y="771525"/>
          <a:ext cx="4419600" cy="361950"/>
          <a:chOff x="0" y="333375"/>
          <a:chExt cx="3156440" cy="362494"/>
        </a:xfrm>
        <a:solidFill>
          <a:srgbClr val="FFFFFF"/>
        </a:solidFill>
      </xdr:grpSpPr>
      <xdr:pic>
        <xdr:nvPicPr>
          <xdr:cNvPr id="2" name="Picture 7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333375"/>
            <a:ext cx="318011" cy="3624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Box 3"/>
          <xdr:cNvSpPr txBox="1">
            <a:spLocks noChangeArrowheads="1"/>
          </xdr:cNvSpPr>
        </xdr:nvSpPr>
        <xdr:spPr>
          <a:xfrm>
            <a:off x="301440" y="340806"/>
            <a:ext cx="2855000" cy="34772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2013 mission groups and subjects</a:t>
            </a:r>
          </a:p>
        </xdr:txBody>
      </xdr:sp>
    </xdr:grpSp>
    <xdr:clientData/>
  </xdr:twoCellAnchor>
  <xdr:twoCellAnchor editAs="oneCell">
    <xdr:from>
      <xdr:col>10</xdr:col>
      <xdr:colOff>657225</xdr:colOff>
      <xdr:row>0</xdr:row>
      <xdr:rowOff>0</xdr:rowOff>
    </xdr:from>
    <xdr:to>
      <xdr:col>13</xdr:col>
      <xdr:colOff>333375</xdr:colOff>
      <xdr:row>5</xdr:row>
      <xdr:rowOff>152400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0"/>
          <a:ext cx="1847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!DATA%20INSIGHT\PRODUCTS\schools-10\Library\Template_comp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summary"/>
      <sheetName val="characteristics"/>
      <sheetName val="subjects"/>
      <sheetName val="mission groups"/>
      <sheetName val="mission group analysis"/>
      <sheetName val="competitor group"/>
    </sheetNames>
    <sheetDataSet>
      <sheetData sheetId="5">
        <row r="2">
          <cell r="AD2" t="str">
            <v>1Group A Medicine &amp; Dentistry</v>
          </cell>
        </row>
        <row r="3">
          <cell r="AD3" t="str">
            <v>1Group B Subjects allied to Medicine</v>
          </cell>
        </row>
        <row r="4">
          <cell r="AD4" t="str">
            <v>1Group C Biological Sciences</v>
          </cell>
        </row>
        <row r="5">
          <cell r="AD5" t="str">
            <v>1Group D Vet Sci,Ag &amp; related</v>
          </cell>
        </row>
        <row r="6">
          <cell r="AD6" t="str">
            <v>1Group F Physical Sciences</v>
          </cell>
        </row>
        <row r="7">
          <cell r="AD7" t="str">
            <v>1Group G Mathematical &amp; Comp Sci</v>
          </cell>
        </row>
        <row r="8">
          <cell r="AD8" t="str">
            <v>1Group H Engineering</v>
          </cell>
        </row>
        <row r="9">
          <cell r="AD9" t="str">
            <v>1Group J Technologies</v>
          </cell>
        </row>
        <row r="10">
          <cell r="AD10" t="str">
            <v>1Group K Architecture,Build &amp; Plan</v>
          </cell>
        </row>
        <row r="11">
          <cell r="AD11" t="str">
            <v>1Group L Social Studies</v>
          </cell>
        </row>
        <row r="12">
          <cell r="AD12" t="str">
            <v>1Group M Law</v>
          </cell>
        </row>
        <row r="13">
          <cell r="AD13" t="str">
            <v>1Group N Business &amp; Admin studies</v>
          </cell>
        </row>
        <row r="14">
          <cell r="AD14" t="str">
            <v>1Group P Mass Comms and Documentation</v>
          </cell>
        </row>
        <row r="15">
          <cell r="AD15" t="str">
            <v>1Group Q Linguistics, Classics &amp; related</v>
          </cell>
        </row>
        <row r="16">
          <cell r="AD16" t="str">
            <v>1Group R European Langs, Lit &amp; related</v>
          </cell>
        </row>
        <row r="17">
          <cell r="AD17" t="str">
            <v>1Group T Non-European Langs and related</v>
          </cell>
        </row>
        <row r="18">
          <cell r="AD18" t="str">
            <v>1Group V Hist &amp; Philosophical studies</v>
          </cell>
        </row>
        <row r="19">
          <cell r="AD19" t="str">
            <v>1Group W Creative Arts &amp; Design</v>
          </cell>
        </row>
        <row r="20">
          <cell r="AD20" t="str">
            <v>1Group X Education</v>
          </cell>
        </row>
        <row r="21">
          <cell r="AD21" t="str">
            <v>1Y Combined arts</v>
          </cell>
        </row>
        <row r="22">
          <cell r="AD22" t="str">
            <v>1Y Combined sciences</v>
          </cell>
        </row>
        <row r="23">
          <cell r="AD23" t="str">
            <v>1Y Combined social sciences</v>
          </cell>
        </row>
        <row r="24">
          <cell r="AD24" t="str">
            <v>1Y Sciences combined with social sciences or arts</v>
          </cell>
        </row>
        <row r="25">
          <cell r="AD25" t="str">
            <v>1Y Social sciences combined with arts</v>
          </cell>
        </row>
        <row r="26">
          <cell r="AD26" t="str">
            <v>1Z General, other combined &amp; unknown</v>
          </cell>
        </row>
        <row r="27">
          <cell r="AD27" t="str">
            <v>1Total</v>
          </cell>
        </row>
        <row r="28">
          <cell r="AD28" t="str">
            <v>2Group A Medicine &amp; Dentistry</v>
          </cell>
        </row>
        <row r="29">
          <cell r="AD29" t="str">
            <v>2Group B Subjects allied to Medicine</v>
          </cell>
        </row>
        <row r="30">
          <cell r="AD30" t="str">
            <v>2Group C Biological Sciences</v>
          </cell>
        </row>
        <row r="31">
          <cell r="AD31" t="str">
            <v>2Group D Vet Sci,Ag &amp; related</v>
          </cell>
        </row>
        <row r="32">
          <cell r="AD32" t="str">
            <v>2Group F Physical Sciences</v>
          </cell>
        </row>
        <row r="33">
          <cell r="AD33" t="str">
            <v>2Group G Mathematical &amp; Comp Sci</v>
          </cell>
        </row>
        <row r="34">
          <cell r="AD34" t="str">
            <v>2Group H Engineering</v>
          </cell>
        </row>
        <row r="35">
          <cell r="AD35" t="str">
            <v>2Group J Technologies</v>
          </cell>
        </row>
        <row r="36">
          <cell r="AD36" t="str">
            <v>2Group K Architecture,Build &amp; Plan</v>
          </cell>
        </row>
        <row r="37">
          <cell r="AD37" t="str">
            <v>2Group L Social Studies</v>
          </cell>
        </row>
        <row r="38">
          <cell r="AD38" t="str">
            <v>2Group M Law</v>
          </cell>
        </row>
        <row r="39">
          <cell r="AD39" t="str">
            <v>2Group N Business &amp; Admin studies</v>
          </cell>
        </row>
        <row r="40">
          <cell r="AD40" t="str">
            <v>2Group P Mass Comms and Documentation</v>
          </cell>
        </row>
        <row r="41">
          <cell r="AD41" t="str">
            <v>2Group Q Linguistics, Classics &amp; related</v>
          </cell>
        </row>
        <row r="42">
          <cell r="AD42" t="str">
            <v>2Group R European Langs, Lit &amp; related</v>
          </cell>
        </row>
        <row r="43">
          <cell r="AD43" t="str">
            <v>2Group T Non-European Langs and related</v>
          </cell>
        </row>
        <row r="44">
          <cell r="AD44" t="str">
            <v>2Group V Hist &amp; Philosophical studies</v>
          </cell>
        </row>
        <row r="45">
          <cell r="AD45" t="str">
            <v>2Group W Creative Arts &amp; Design</v>
          </cell>
        </row>
        <row r="46">
          <cell r="AD46" t="str">
            <v>2Group X Education</v>
          </cell>
        </row>
        <row r="47">
          <cell r="AD47" t="str">
            <v>2Y Combined arts</v>
          </cell>
        </row>
        <row r="48">
          <cell r="AD48" t="str">
            <v>2Y Combined sciences</v>
          </cell>
        </row>
        <row r="49">
          <cell r="AD49" t="str">
            <v>2Y Combined social sciences</v>
          </cell>
        </row>
        <row r="50">
          <cell r="AD50" t="str">
            <v>2Y Sciences combined with social sciences or arts</v>
          </cell>
        </row>
        <row r="51">
          <cell r="AD51" t="str">
            <v>2Y Social sciences combined with arts</v>
          </cell>
        </row>
        <row r="52">
          <cell r="AD52" t="str">
            <v>2Z General, other combined &amp; unknown</v>
          </cell>
        </row>
        <row r="53">
          <cell r="AD53" t="str">
            <v>2Total</v>
          </cell>
        </row>
        <row r="54">
          <cell r="AD54" t="str">
            <v>3Group A Medicine &amp; Dentistry</v>
          </cell>
        </row>
        <row r="55">
          <cell r="AD55" t="str">
            <v>3Group B Subjects allied to Medicine</v>
          </cell>
        </row>
        <row r="56">
          <cell r="AD56" t="str">
            <v>3Group C Biological Sciences</v>
          </cell>
        </row>
        <row r="57">
          <cell r="AD57" t="str">
            <v>3Group D Vet Sci,Ag &amp; related</v>
          </cell>
        </row>
        <row r="58">
          <cell r="AD58" t="str">
            <v>3Group F Physical Sciences</v>
          </cell>
        </row>
        <row r="59">
          <cell r="AD59" t="str">
            <v>3Group G Mathematical &amp; Comp Sci</v>
          </cell>
        </row>
        <row r="60">
          <cell r="AD60" t="str">
            <v>3Group H Engineering</v>
          </cell>
        </row>
        <row r="61">
          <cell r="AD61" t="str">
            <v>3Group J Technologies</v>
          </cell>
        </row>
        <row r="62">
          <cell r="AD62" t="str">
            <v>3Group K Architecture,Build &amp; Plan</v>
          </cell>
        </row>
        <row r="63">
          <cell r="AD63" t="str">
            <v>3Group L Social Studies</v>
          </cell>
        </row>
        <row r="64">
          <cell r="AD64" t="str">
            <v>3Group M Law</v>
          </cell>
        </row>
        <row r="65">
          <cell r="AD65" t="str">
            <v>3Group N Business &amp; Admin studies</v>
          </cell>
        </row>
        <row r="66">
          <cell r="AD66" t="str">
            <v>3Group P Mass Comms and Documentation</v>
          </cell>
        </row>
        <row r="67">
          <cell r="AD67" t="str">
            <v>3Group Q Linguistics, Classics &amp; related</v>
          </cell>
        </row>
        <row r="68">
          <cell r="AD68" t="str">
            <v>3Group R European Langs, Lit &amp; related</v>
          </cell>
        </row>
        <row r="69">
          <cell r="AD69" t="str">
            <v>3Group T Non-European Langs and related</v>
          </cell>
        </row>
        <row r="70">
          <cell r="AD70" t="str">
            <v>3Group V Hist &amp; Philosophical studies</v>
          </cell>
        </row>
        <row r="71">
          <cell r="AD71" t="str">
            <v>3Group W Creative Arts &amp; Design</v>
          </cell>
        </row>
        <row r="72">
          <cell r="AD72" t="str">
            <v>3Group X Education</v>
          </cell>
        </row>
        <row r="73">
          <cell r="AD73" t="str">
            <v>3Y Combined arts</v>
          </cell>
        </row>
        <row r="74">
          <cell r="AD74" t="str">
            <v>3Y Combined sciences</v>
          </cell>
        </row>
        <row r="75">
          <cell r="AD75" t="str">
            <v>3Y Combined social sciences</v>
          </cell>
        </row>
        <row r="76">
          <cell r="AD76" t="str">
            <v>3Y Sciences combined with social sciences or arts</v>
          </cell>
        </row>
        <row r="77">
          <cell r="AD77" t="str">
            <v>3Y Social sciences combined with arts</v>
          </cell>
        </row>
        <row r="78">
          <cell r="AD78" t="str">
            <v>3Z General, other combined &amp; unknown</v>
          </cell>
        </row>
        <row r="79">
          <cell r="AD79" t="str">
            <v>3Total</v>
          </cell>
        </row>
        <row r="80">
          <cell r="AD80" t="str">
            <v>4Group A Medicine &amp; Dentistry</v>
          </cell>
        </row>
        <row r="81">
          <cell r="AD81" t="str">
            <v>4Group B Subjects allied to Medicine</v>
          </cell>
        </row>
        <row r="82">
          <cell r="AD82" t="str">
            <v>4Group C Biological Sciences</v>
          </cell>
        </row>
        <row r="83">
          <cell r="AD83" t="str">
            <v>4Group D Vet Sci,Ag &amp; related</v>
          </cell>
        </row>
        <row r="84">
          <cell r="AD84" t="str">
            <v>4Group F Physical Sciences</v>
          </cell>
        </row>
        <row r="85">
          <cell r="AD85" t="str">
            <v>4Group G Mathematical &amp; Comp Sci</v>
          </cell>
        </row>
        <row r="86">
          <cell r="AD86" t="str">
            <v>4Group H Engineering</v>
          </cell>
        </row>
        <row r="87">
          <cell r="AD87" t="str">
            <v>4Group J Technologies</v>
          </cell>
        </row>
        <row r="88">
          <cell r="AD88" t="str">
            <v>4Group K Architecture,Build &amp; Plan</v>
          </cell>
        </row>
        <row r="89">
          <cell r="AD89" t="str">
            <v>4Group L Social Studies</v>
          </cell>
        </row>
        <row r="90">
          <cell r="AD90" t="str">
            <v>4Group M Law</v>
          </cell>
        </row>
        <row r="91">
          <cell r="AD91" t="str">
            <v>4Group N Business &amp; Admin studies</v>
          </cell>
        </row>
        <row r="92">
          <cell r="AD92" t="str">
            <v>4Group P Mass Comms and Documentation</v>
          </cell>
        </row>
        <row r="93">
          <cell r="AD93" t="str">
            <v>4Group Q Linguistics, Classics &amp; related</v>
          </cell>
        </row>
        <row r="94">
          <cell r="AD94" t="str">
            <v>4Group R European Langs, Lit &amp; related</v>
          </cell>
        </row>
        <row r="95">
          <cell r="AD95" t="str">
            <v>4Group T Non-European Langs and related</v>
          </cell>
        </row>
        <row r="96">
          <cell r="AD96" t="str">
            <v>4Group V Hist &amp; Philosophical studies</v>
          </cell>
        </row>
        <row r="97">
          <cell r="AD97" t="str">
            <v>4Group W Creative Arts &amp; Design</v>
          </cell>
        </row>
        <row r="98">
          <cell r="AD98" t="str">
            <v>4Group X Education</v>
          </cell>
        </row>
        <row r="99">
          <cell r="AD99" t="str">
            <v>4Y Combined arts</v>
          </cell>
        </row>
        <row r="100">
          <cell r="AD100" t="str">
            <v>4Y Combined sciences</v>
          </cell>
        </row>
        <row r="101">
          <cell r="AD101" t="str">
            <v>4Y Combined social sciences</v>
          </cell>
        </row>
        <row r="102">
          <cell r="AD102" t="str">
            <v>4Y Sciences combined with social sciences or arts</v>
          </cell>
        </row>
        <row r="103">
          <cell r="AD103" t="str">
            <v>4Y Social sciences combined with arts</v>
          </cell>
        </row>
        <row r="104">
          <cell r="AD104" t="str">
            <v>4Z General, other combined &amp; unknown</v>
          </cell>
        </row>
        <row r="105">
          <cell r="AD105" t="str">
            <v>4Total</v>
          </cell>
        </row>
        <row r="106">
          <cell r="AD106" t="str">
            <v>5Group A Medicine &amp; Dentistry</v>
          </cell>
        </row>
        <row r="107">
          <cell r="AD107" t="str">
            <v>5Group B Subjects allied to Medicine</v>
          </cell>
        </row>
        <row r="108">
          <cell r="AD108" t="str">
            <v>5Group C Biological Sciences</v>
          </cell>
        </row>
        <row r="109">
          <cell r="AD109" t="str">
            <v>5Group D Vet Sci,Ag &amp; related</v>
          </cell>
        </row>
        <row r="110">
          <cell r="AD110" t="str">
            <v>5Group F Physical Sciences</v>
          </cell>
        </row>
        <row r="111">
          <cell r="AD111" t="str">
            <v>5Group G Mathematical &amp; Comp Sci</v>
          </cell>
        </row>
        <row r="112">
          <cell r="AD112" t="str">
            <v>5Group H Engineering</v>
          </cell>
        </row>
        <row r="113">
          <cell r="AD113" t="str">
            <v>5Group J Technologies</v>
          </cell>
        </row>
        <row r="114">
          <cell r="AD114" t="str">
            <v>5Group K Architecture,Build &amp; Plan</v>
          </cell>
        </row>
        <row r="115">
          <cell r="AD115" t="str">
            <v>5Group L Social Studies</v>
          </cell>
        </row>
        <row r="116">
          <cell r="AD116" t="str">
            <v>5Group M Law</v>
          </cell>
        </row>
        <row r="117">
          <cell r="AD117" t="str">
            <v>5Group N Business &amp; Admin studies</v>
          </cell>
        </row>
        <row r="118">
          <cell r="AD118" t="str">
            <v>5Group P Mass Comms and Documentation</v>
          </cell>
        </row>
        <row r="119">
          <cell r="AD119" t="str">
            <v>5Group Q Linguistics, Classics &amp; related</v>
          </cell>
        </row>
        <row r="120">
          <cell r="AD120" t="str">
            <v>5Group R European Langs, Lit &amp; related</v>
          </cell>
        </row>
        <row r="121">
          <cell r="AD121" t="str">
            <v>5Group T Non-European Langs and related</v>
          </cell>
        </row>
        <row r="122">
          <cell r="AD122" t="str">
            <v>5Group V Hist &amp; Philosophical studies</v>
          </cell>
        </row>
        <row r="123">
          <cell r="AD123" t="str">
            <v>5Group W Creative Arts &amp; Design</v>
          </cell>
        </row>
        <row r="124">
          <cell r="AD124" t="str">
            <v>5Group X Education</v>
          </cell>
        </row>
        <row r="125">
          <cell r="AD125" t="str">
            <v>5Y Combined arts</v>
          </cell>
        </row>
        <row r="126">
          <cell r="AD126" t="str">
            <v>5Y Combined sciences</v>
          </cell>
        </row>
        <row r="127">
          <cell r="AD127" t="str">
            <v>5Y Combined social sciences</v>
          </cell>
        </row>
        <row r="128">
          <cell r="AD128" t="str">
            <v>5Y Sciences combined with social sciences or arts</v>
          </cell>
        </row>
        <row r="129">
          <cell r="AD129" t="str">
            <v>5Y Social sciences combined with arts</v>
          </cell>
        </row>
        <row r="130">
          <cell r="AD130" t="str">
            <v>5Z General, other combined &amp; unknown</v>
          </cell>
        </row>
        <row r="131">
          <cell r="AD131" t="str">
            <v>5Total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cas.ac.uk/about_us/stat_services/dictionary_of_terms/" TargetMode="External" /><Relationship Id="rId2" Type="http://schemas.openxmlformats.org/officeDocument/2006/relationships/hyperlink" Target="http://www.ucas.com/students/choosingcourses/choosinguni/instguide/" TargetMode="External" /><Relationship Id="rId3" Type="http://schemas.openxmlformats.org/officeDocument/2006/relationships/hyperlink" Target="http://www.ucas.ac.uk/students/ucas_tariff/tarifftables/" TargetMode="External" /><Relationship Id="rId4" Type="http://schemas.openxmlformats.org/officeDocument/2006/relationships/hyperlink" Target="http://www.ucas.ac.uk/he_staff/datamanagement/jacs/" TargetMode="External" /><Relationship Id="rId5" Type="http://schemas.openxmlformats.org/officeDocument/2006/relationships/hyperlink" Target="http://www.ucas.ac.uk/students/nextsteps/adjustment/" TargetMode="Externa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cas.ac.uk/about_us/stat_services/dictionary_of_terms/" TargetMode="External" /><Relationship Id="rId2" Type="http://schemas.openxmlformats.org/officeDocument/2006/relationships/hyperlink" Target="http://www.ucas.ac.uk/students/ucas_tariff/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3:Q42"/>
  <sheetViews>
    <sheetView showGridLines="0" tabSelected="1" zoomScalePageLayoutView="0" workbookViewId="0" topLeftCell="A1">
      <selection activeCell="H39" sqref="H39"/>
    </sheetView>
  </sheetViews>
  <sheetFormatPr defaultColWidth="9.140625" defaultRowHeight="12.75"/>
  <cols>
    <col min="1" max="1" width="9.140625" style="2" customWidth="1"/>
    <col min="2" max="2" width="2.140625" style="2" customWidth="1"/>
    <col min="3" max="3" width="19.8515625" style="2" customWidth="1"/>
    <col min="4" max="16384" width="9.140625" style="2" customWidth="1"/>
  </cols>
  <sheetData>
    <row r="1" ht="12.75"/>
    <row r="2" ht="12.75"/>
    <row r="3" ht="12.75">
      <c r="L3" s="48"/>
    </row>
    <row r="4" ht="12.75"/>
    <row r="5" spans="3:17" ht="15.75">
      <c r="C5" s="102" t="s">
        <v>307</v>
      </c>
      <c r="Q5" s="3"/>
    </row>
    <row r="6" ht="12.75"/>
    <row r="7" ht="13.5" thickBot="1"/>
    <row r="8" spans="2:17" ht="12.75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2:17" ht="12.75">
      <c r="B9" s="3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4"/>
    </row>
    <row r="10" spans="2:17" ht="12.75">
      <c r="B10" s="3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4"/>
    </row>
    <row r="11" spans="2:17" ht="12.75">
      <c r="B11" s="33"/>
      <c r="C11" s="4"/>
      <c r="D11" s="4"/>
      <c r="E11" s="4"/>
      <c r="F11" s="4"/>
      <c r="G11" s="4"/>
      <c r="H11" s="5"/>
      <c r="I11" s="4"/>
      <c r="J11" s="4"/>
      <c r="K11" s="4"/>
      <c r="L11" s="4"/>
      <c r="M11" s="4"/>
      <c r="N11" s="1"/>
      <c r="O11" s="1"/>
      <c r="P11" s="1"/>
      <c r="Q11" s="34"/>
    </row>
    <row r="12" spans="2:17" ht="15">
      <c r="B12" s="33"/>
      <c r="C12" s="46" t="s">
        <v>285</v>
      </c>
      <c r="D12" s="7"/>
      <c r="E12" s="39" t="s">
        <v>308</v>
      </c>
      <c r="F12" s="8"/>
      <c r="G12" s="8"/>
      <c r="H12" s="9"/>
      <c r="I12" s="1"/>
      <c r="J12" s="7"/>
      <c r="K12" s="7"/>
      <c r="L12" s="8"/>
      <c r="M12" s="8"/>
      <c r="N12" s="1"/>
      <c r="O12" s="1"/>
      <c r="P12" s="1"/>
      <c r="Q12" s="34"/>
    </row>
    <row r="13" spans="2:17" ht="15">
      <c r="B13" s="33"/>
      <c r="C13" s="47"/>
      <c r="D13" s="10"/>
      <c r="E13" s="96"/>
      <c r="F13" s="11"/>
      <c r="G13" s="12"/>
      <c r="H13" s="7"/>
      <c r="I13" s="10"/>
      <c r="J13" s="10"/>
      <c r="K13" s="10"/>
      <c r="L13" s="11"/>
      <c r="M13" s="12"/>
      <c r="N13" s="1"/>
      <c r="O13" s="1"/>
      <c r="P13" s="1"/>
      <c r="Q13" s="34"/>
    </row>
    <row r="14" spans="2:17" ht="15">
      <c r="B14" s="33"/>
      <c r="C14" s="46" t="s">
        <v>286</v>
      </c>
      <c r="D14" s="10"/>
      <c r="E14" s="39">
        <v>99999</v>
      </c>
      <c r="F14" s="29"/>
      <c r="G14" s="29"/>
      <c r="H14" s="29"/>
      <c r="I14" s="29"/>
      <c r="J14" s="29"/>
      <c r="K14" s="29"/>
      <c r="L14" s="29"/>
      <c r="M14" s="12"/>
      <c r="N14" s="1"/>
      <c r="O14" s="1"/>
      <c r="P14" s="1"/>
      <c r="Q14" s="34"/>
    </row>
    <row r="15" spans="2:17" ht="12.75">
      <c r="B15" s="33"/>
      <c r="C15" s="47"/>
      <c r="D15" s="10"/>
      <c r="E15" s="13"/>
      <c r="F15" s="11"/>
      <c r="G15" s="12"/>
      <c r="H15" s="7"/>
      <c r="I15" s="10"/>
      <c r="J15" s="10"/>
      <c r="K15" s="10"/>
      <c r="L15" s="11"/>
      <c r="M15" s="12"/>
      <c r="N15" s="1"/>
      <c r="O15" s="1"/>
      <c r="P15" s="1"/>
      <c r="Q15" s="34"/>
    </row>
    <row r="16" spans="2:17" ht="15">
      <c r="B16" s="33"/>
      <c r="C16" s="46" t="s">
        <v>87</v>
      </c>
      <c r="D16" s="7"/>
      <c r="E16" s="39" t="s">
        <v>709</v>
      </c>
      <c r="F16" s="28"/>
      <c r="G16" s="28"/>
      <c r="H16" s="28"/>
      <c r="I16" s="26"/>
      <c r="J16" s="26"/>
      <c r="K16" s="26"/>
      <c r="L16" s="26"/>
      <c r="M16" s="26"/>
      <c r="N16" s="26"/>
      <c r="O16" s="26"/>
      <c r="P16" s="26"/>
      <c r="Q16" s="34"/>
    </row>
    <row r="17" spans="2:17" ht="15">
      <c r="B17" s="33"/>
      <c r="C17" s="6"/>
      <c r="D17" s="7"/>
      <c r="E17" s="39"/>
      <c r="F17" s="28"/>
      <c r="G17" s="28"/>
      <c r="H17" s="28"/>
      <c r="I17" s="26"/>
      <c r="J17" s="26"/>
      <c r="K17" s="26"/>
      <c r="L17" s="26"/>
      <c r="M17" s="26"/>
      <c r="N17" s="26"/>
      <c r="O17" s="26"/>
      <c r="P17" s="26"/>
      <c r="Q17" s="34"/>
    </row>
    <row r="18" spans="2:17" ht="15">
      <c r="B18" s="33"/>
      <c r="C18" s="6"/>
      <c r="D18" s="7"/>
      <c r="E18" s="39" t="s">
        <v>150</v>
      </c>
      <c r="F18" s="28"/>
      <c r="G18" s="28"/>
      <c r="H18" s="28"/>
      <c r="I18" s="26"/>
      <c r="J18" s="26"/>
      <c r="K18" s="26"/>
      <c r="L18" s="26"/>
      <c r="M18" s="26"/>
      <c r="N18" s="26"/>
      <c r="O18" s="26"/>
      <c r="P18" s="26"/>
      <c r="Q18" s="34"/>
    </row>
    <row r="19" spans="2:17" ht="15">
      <c r="B19" s="33"/>
      <c r="C19" s="6"/>
      <c r="D19" s="7"/>
      <c r="E19" s="39"/>
      <c r="F19" s="28"/>
      <c r="G19" s="28"/>
      <c r="H19" s="28"/>
      <c r="I19" s="26"/>
      <c r="J19" s="26"/>
      <c r="K19" s="26"/>
      <c r="L19" s="26"/>
      <c r="M19" s="26"/>
      <c r="N19" s="26"/>
      <c r="O19" s="26"/>
      <c r="P19" s="26"/>
      <c r="Q19" s="34"/>
    </row>
    <row r="20" spans="2:17" ht="15">
      <c r="B20" s="33"/>
      <c r="C20" s="6"/>
      <c r="D20" s="7"/>
      <c r="E20" s="40" t="s">
        <v>275</v>
      </c>
      <c r="F20" s="28"/>
      <c r="G20" s="28"/>
      <c r="H20" s="26" t="s">
        <v>274</v>
      </c>
      <c r="I20" s="26"/>
      <c r="J20" s="26"/>
      <c r="K20" s="26"/>
      <c r="L20" s="26"/>
      <c r="M20" s="26"/>
      <c r="N20" s="26"/>
      <c r="O20" s="26"/>
      <c r="P20" s="26"/>
      <c r="Q20" s="34"/>
    </row>
    <row r="21" spans="2:17" ht="12.75">
      <c r="B21" s="33"/>
      <c r="C21" s="4"/>
      <c r="D21" s="4"/>
      <c r="E21" s="41"/>
      <c r="F21" s="42"/>
      <c r="G21" s="42"/>
      <c r="H21" s="26"/>
      <c r="I21" s="42"/>
      <c r="J21" s="42"/>
      <c r="K21" s="42"/>
      <c r="L21" s="42"/>
      <c r="M21" s="42"/>
      <c r="N21" s="26"/>
      <c r="O21" s="26"/>
      <c r="P21" s="26"/>
      <c r="Q21" s="34"/>
    </row>
    <row r="22" spans="2:17" ht="12.75">
      <c r="B22" s="33"/>
      <c r="C22" s="4"/>
      <c r="D22" s="7"/>
      <c r="E22" s="168" t="s">
        <v>611</v>
      </c>
      <c r="F22" s="28"/>
      <c r="G22" s="28"/>
      <c r="H22" s="26" t="s">
        <v>612</v>
      </c>
      <c r="I22" s="26"/>
      <c r="J22" s="42"/>
      <c r="K22" s="42"/>
      <c r="L22" s="42"/>
      <c r="M22" s="42"/>
      <c r="N22" s="26"/>
      <c r="O22" s="26"/>
      <c r="P22" s="26"/>
      <c r="Q22" s="34"/>
    </row>
    <row r="23" spans="2:17" ht="12.75">
      <c r="B23" s="33"/>
      <c r="C23" s="4"/>
      <c r="D23" s="4"/>
      <c r="E23" s="41"/>
      <c r="F23" s="42"/>
      <c r="G23" s="42"/>
      <c r="H23" s="26"/>
      <c r="I23" s="42"/>
      <c r="J23" s="42"/>
      <c r="K23" s="42"/>
      <c r="L23" s="42"/>
      <c r="M23" s="42"/>
      <c r="N23" s="26"/>
      <c r="O23" s="26"/>
      <c r="P23" s="26"/>
      <c r="Q23" s="34"/>
    </row>
    <row r="24" spans="2:17" ht="12.75">
      <c r="B24" s="33"/>
      <c r="C24" s="1"/>
      <c r="D24" s="7"/>
      <c r="E24" s="40" t="s">
        <v>147</v>
      </c>
      <c r="F24" s="42"/>
      <c r="G24" s="26"/>
      <c r="H24" s="43" t="s">
        <v>409</v>
      </c>
      <c r="I24" s="26"/>
      <c r="J24" s="28"/>
      <c r="K24" s="28"/>
      <c r="L24" s="42"/>
      <c r="M24" s="42"/>
      <c r="N24" s="26"/>
      <c r="O24" s="26"/>
      <c r="P24" s="26"/>
      <c r="Q24" s="34"/>
    </row>
    <row r="25" spans="2:17" ht="12.75">
      <c r="B25" s="33"/>
      <c r="C25" s="9"/>
      <c r="D25" s="10"/>
      <c r="E25" s="44"/>
      <c r="F25" s="45"/>
      <c r="G25" s="26"/>
      <c r="H25" s="26"/>
      <c r="I25" s="26"/>
      <c r="J25" s="26"/>
      <c r="K25" s="26"/>
      <c r="L25" s="45"/>
      <c r="M25" s="28"/>
      <c r="N25" s="26"/>
      <c r="O25" s="26"/>
      <c r="P25" s="26"/>
      <c r="Q25" s="34"/>
    </row>
    <row r="26" spans="2:17" ht="12.75">
      <c r="B26" s="33"/>
      <c r="C26" s="10"/>
      <c r="D26" s="10"/>
      <c r="E26" s="40" t="s">
        <v>148</v>
      </c>
      <c r="F26" s="45"/>
      <c r="G26" s="26"/>
      <c r="H26" s="43" t="s">
        <v>386</v>
      </c>
      <c r="I26" s="26"/>
      <c r="J26" s="26"/>
      <c r="K26" s="26"/>
      <c r="L26" s="45"/>
      <c r="M26" s="28"/>
      <c r="N26" s="26"/>
      <c r="O26" s="26"/>
      <c r="P26" s="26"/>
      <c r="Q26" s="34"/>
    </row>
    <row r="27" spans="2:17" ht="12.75">
      <c r="B27" s="33"/>
      <c r="C27" s="10"/>
      <c r="D27" s="10"/>
      <c r="E27" s="44"/>
      <c r="F27" s="45"/>
      <c r="G27" s="26"/>
      <c r="H27" s="43"/>
      <c r="I27" s="26"/>
      <c r="J27" s="26"/>
      <c r="K27" s="26"/>
      <c r="L27" s="45"/>
      <c r="M27" s="28"/>
      <c r="N27" s="26"/>
      <c r="O27" s="26"/>
      <c r="P27" s="26"/>
      <c r="Q27" s="34"/>
    </row>
    <row r="28" spans="2:17" ht="12.75">
      <c r="B28" s="33"/>
      <c r="C28" s="1"/>
      <c r="D28" s="1"/>
      <c r="E28" s="40" t="s">
        <v>149</v>
      </c>
      <c r="F28" s="26"/>
      <c r="G28" s="26"/>
      <c r="H28" s="43" t="s">
        <v>387</v>
      </c>
      <c r="I28" s="26"/>
      <c r="J28" s="26"/>
      <c r="K28" s="26"/>
      <c r="L28" s="26"/>
      <c r="M28" s="26"/>
      <c r="N28" s="26"/>
      <c r="O28" s="26"/>
      <c r="P28" s="26"/>
      <c r="Q28" s="34"/>
    </row>
    <row r="29" spans="2:17" ht="12.75">
      <c r="B29" s="33"/>
      <c r="C29" s="1"/>
      <c r="D29" s="1"/>
      <c r="E29" s="40"/>
      <c r="F29" s="26"/>
      <c r="G29" s="26"/>
      <c r="H29" s="43"/>
      <c r="I29" s="26"/>
      <c r="J29" s="26"/>
      <c r="K29" s="26"/>
      <c r="L29" s="26"/>
      <c r="M29" s="26"/>
      <c r="N29" s="26"/>
      <c r="O29" s="26"/>
      <c r="P29" s="26"/>
      <c r="Q29" s="34"/>
    </row>
    <row r="30" spans="2:17" ht="12.75">
      <c r="B30" s="33"/>
      <c r="C30" s="1"/>
      <c r="D30" s="1"/>
      <c r="E30" s="168" t="s">
        <v>703</v>
      </c>
      <c r="F30" s="26"/>
      <c r="G30" s="26"/>
      <c r="H30" s="43" t="s">
        <v>710</v>
      </c>
      <c r="I30" s="26"/>
      <c r="J30" s="26"/>
      <c r="K30" s="26"/>
      <c r="L30" s="26"/>
      <c r="M30" s="26"/>
      <c r="N30" s="26"/>
      <c r="O30" s="26"/>
      <c r="P30" s="26"/>
      <c r="Q30" s="34"/>
    </row>
    <row r="31" spans="2:17" ht="12.75">
      <c r="B31" s="33"/>
      <c r="C31" s="1"/>
      <c r="D31" s="1"/>
      <c r="E31" s="40"/>
      <c r="F31" s="26"/>
      <c r="G31" s="26"/>
      <c r="H31" s="43"/>
      <c r="I31" s="26"/>
      <c r="J31" s="26"/>
      <c r="K31" s="26"/>
      <c r="L31" s="26"/>
      <c r="M31" s="26"/>
      <c r="N31" s="26"/>
      <c r="O31" s="26"/>
      <c r="P31" s="26"/>
      <c r="Q31" s="34"/>
    </row>
    <row r="32" spans="2:17" ht="12.75">
      <c r="B32" s="33"/>
      <c r="C32" s="1"/>
      <c r="D32" s="1"/>
      <c r="E32" s="168" t="s">
        <v>406</v>
      </c>
      <c r="F32" s="26"/>
      <c r="G32" s="26"/>
      <c r="H32" s="43" t="s">
        <v>408</v>
      </c>
      <c r="I32" s="26"/>
      <c r="J32" s="26"/>
      <c r="K32" s="26"/>
      <c r="L32" s="26"/>
      <c r="M32" s="26"/>
      <c r="N32" s="26"/>
      <c r="O32" s="26"/>
      <c r="P32" s="26"/>
      <c r="Q32" s="34"/>
    </row>
    <row r="33" spans="2:17" ht="12.75">
      <c r="B33" s="33"/>
      <c r="C33" s="1"/>
      <c r="D33" s="1"/>
      <c r="E33" s="40"/>
      <c r="F33" s="26"/>
      <c r="G33" s="26"/>
      <c r="H33" s="43"/>
      <c r="I33" s="26"/>
      <c r="J33" s="26"/>
      <c r="K33" s="26"/>
      <c r="L33" s="26"/>
      <c r="M33" s="26"/>
      <c r="N33" s="26"/>
      <c r="O33" s="26"/>
      <c r="P33" s="26"/>
      <c r="Q33" s="34"/>
    </row>
    <row r="34" spans="2:17" ht="12.75">
      <c r="B34" s="33"/>
      <c r="C34" s="1"/>
      <c r="D34" s="1"/>
      <c r="E34" s="168" t="s">
        <v>407</v>
      </c>
      <c r="F34" s="26"/>
      <c r="G34" s="26"/>
      <c r="H34" s="43" t="s">
        <v>410</v>
      </c>
      <c r="I34" s="26"/>
      <c r="J34" s="26"/>
      <c r="K34" s="26"/>
      <c r="L34" s="26"/>
      <c r="M34" s="26"/>
      <c r="N34" s="26"/>
      <c r="O34" s="26"/>
      <c r="P34" s="26"/>
      <c r="Q34" s="34"/>
    </row>
    <row r="35" spans="2:17" ht="12.75">
      <c r="B35" s="33"/>
      <c r="C35" s="1"/>
      <c r="D35" s="1"/>
      <c r="E35" s="44"/>
      <c r="F35" s="26"/>
      <c r="G35" s="26"/>
      <c r="H35" s="43"/>
      <c r="I35" s="26"/>
      <c r="J35" s="26"/>
      <c r="K35" s="26"/>
      <c r="L35" s="26"/>
      <c r="M35" s="26"/>
      <c r="N35" s="26"/>
      <c r="O35" s="26"/>
      <c r="P35" s="26"/>
      <c r="Q35" s="34"/>
    </row>
    <row r="36" spans="2:17" ht="12.75">
      <c r="B36" s="33"/>
      <c r="C36" s="1"/>
      <c r="D36" s="1"/>
      <c r="E36" s="40" t="s">
        <v>292</v>
      </c>
      <c r="F36" s="26"/>
      <c r="G36" s="26"/>
      <c r="H36" s="43" t="s">
        <v>291</v>
      </c>
      <c r="I36" s="26"/>
      <c r="J36" s="26"/>
      <c r="K36" s="26"/>
      <c r="L36" s="26"/>
      <c r="M36" s="26"/>
      <c r="N36" s="26"/>
      <c r="O36" s="26"/>
      <c r="P36" s="26"/>
      <c r="Q36" s="34"/>
    </row>
    <row r="37" spans="2:17" ht="12.75">
      <c r="B37" s="33"/>
      <c r="C37" s="1"/>
      <c r="D37" s="1"/>
      <c r="E37" s="44"/>
      <c r="F37" s="26"/>
      <c r="G37" s="26"/>
      <c r="H37" s="43"/>
      <c r="I37" s="26"/>
      <c r="J37" s="26"/>
      <c r="K37" s="26"/>
      <c r="L37" s="26"/>
      <c r="M37" s="26"/>
      <c r="N37" s="26"/>
      <c r="O37" s="26"/>
      <c r="P37" s="26"/>
      <c r="Q37" s="34"/>
    </row>
    <row r="38" spans="2:17" ht="12.75">
      <c r="B38" s="33"/>
      <c r="C38" s="1"/>
      <c r="D38" s="1"/>
      <c r="E38" s="170" t="s">
        <v>546</v>
      </c>
      <c r="F38" s="26"/>
      <c r="G38" s="26"/>
      <c r="H38" s="43" t="s">
        <v>547</v>
      </c>
      <c r="I38" s="26"/>
      <c r="J38" s="26"/>
      <c r="K38" s="26"/>
      <c r="L38" s="26"/>
      <c r="M38" s="26"/>
      <c r="N38" s="26"/>
      <c r="O38" s="26"/>
      <c r="P38" s="26"/>
      <c r="Q38" s="34"/>
    </row>
    <row r="39" spans="2:17" ht="12.75">
      <c r="B39" s="33"/>
      <c r="C39" s="1"/>
      <c r="D39" s="1"/>
      <c r="E39" s="44"/>
      <c r="F39" s="26"/>
      <c r="G39" s="26"/>
      <c r="H39" s="43"/>
      <c r="I39" s="26"/>
      <c r="J39" s="26"/>
      <c r="K39" s="26"/>
      <c r="L39" s="26"/>
      <c r="M39" s="26"/>
      <c r="N39" s="26"/>
      <c r="O39" s="26"/>
      <c r="P39" s="26"/>
      <c r="Q39" s="34"/>
    </row>
    <row r="40" spans="2:17" ht="12.75">
      <c r="B40" s="33"/>
      <c r="C40" s="1"/>
      <c r="D40" s="1"/>
      <c r="E40" s="14"/>
      <c r="F40" s="1"/>
      <c r="G40" s="1"/>
      <c r="H40" s="15"/>
      <c r="I40" s="1"/>
      <c r="J40" s="1"/>
      <c r="K40" s="1"/>
      <c r="L40" s="1"/>
      <c r="M40" s="1"/>
      <c r="N40" s="1"/>
      <c r="O40" s="1"/>
      <c r="P40" s="1"/>
      <c r="Q40" s="34"/>
    </row>
    <row r="41" spans="2:17" ht="13.5" thickBot="1">
      <c r="B41" s="35"/>
      <c r="C41" s="36"/>
      <c r="D41" s="36"/>
      <c r="E41" s="37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8"/>
    </row>
    <row r="42" ht="12.75">
      <c r="E42" s="14"/>
    </row>
  </sheetData>
  <sheetProtection/>
  <hyperlinks>
    <hyperlink ref="E24" location="summary!A1" display="summary"/>
    <hyperlink ref="E26" location="characteristics!A1" display="characteristics"/>
    <hyperlink ref="E28" location="subjects!A1" display="subjects"/>
    <hyperlink ref="E20" location="notes!A1" display="notes"/>
    <hyperlink ref="E36" location="'competitor group'!A1" display="competitor group"/>
    <hyperlink ref="E32" location="'mission groups'!A1" display="mission groups"/>
    <hyperlink ref="E34" location="'mission group analysis'!A1" display="mission group analysis"/>
    <hyperlink ref="E38" location="'mission group lists'!A1" display="mission group lists"/>
    <hyperlink ref="E22" location="definitions!A1" display="definitions"/>
    <hyperlink ref="E30" location="'top 10'!A1" display="top 10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tabColor theme="0"/>
  </sheetPr>
  <dimension ref="A5:K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140625" style="2" customWidth="1"/>
    <col min="2" max="3" width="16.28125" style="97" customWidth="1"/>
    <col min="4" max="4" width="7.57421875" style="97" customWidth="1"/>
    <col min="5" max="8" width="36.8515625" style="97" customWidth="1"/>
    <col min="9" max="9" width="12.57421875" style="97" customWidth="1"/>
    <col min="10" max="10" width="25.57421875" style="97" customWidth="1"/>
    <col min="11" max="11" width="20.28125" style="97" customWidth="1"/>
    <col min="12" max="16384" width="9.140625" style="16" customWidth="1"/>
  </cols>
  <sheetData>
    <row r="1" s="2" customFormat="1" ht="12.75"/>
    <row r="2" s="2" customFormat="1" ht="12.75"/>
    <row r="3" s="2" customFormat="1" ht="12.75"/>
    <row r="4" s="2" customFormat="1" ht="12.75"/>
    <row r="5" s="2" customFormat="1" ht="12.75">
      <c r="K5" s="3"/>
    </row>
    <row r="6" s="2" customFormat="1" ht="12.75">
      <c r="G6" s="16"/>
    </row>
    <row r="7" s="2" customFormat="1" ht="12.75">
      <c r="B7" s="81" t="s">
        <v>388</v>
      </c>
    </row>
    <row r="8" s="2" customFormat="1" ht="12.75">
      <c r="B8" s="230" t="s">
        <v>687</v>
      </c>
    </row>
    <row r="9" s="2" customFormat="1" ht="12.75"/>
    <row r="10" spans="2:11" s="2" customFormat="1" ht="12.75">
      <c r="B10" s="100" t="s">
        <v>301</v>
      </c>
      <c r="C10" s="100"/>
      <c r="D10" s="100"/>
      <c r="E10" s="100" t="s">
        <v>302</v>
      </c>
      <c r="F10" s="100" t="s">
        <v>303</v>
      </c>
      <c r="G10" s="100" t="s">
        <v>304</v>
      </c>
      <c r="H10" s="100" t="s">
        <v>305</v>
      </c>
      <c r="I10" s="100" t="s">
        <v>300</v>
      </c>
      <c r="J10" s="100" t="s">
        <v>306</v>
      </c>
      <c r="K10" s="101"/>
    </row>
    <row r="11" spans="1:11" ht="12.75">
      <c r="A11" s="16"/>
      <c r="B11" s="98" t="s">
        <v>314</v>
      </c>
      <c r="C11" s="98"/>
      <c r="D11" s="98"/>
      <c r="E11" s="98" t="s">
        <v>334</v>
      </c>
      <c r="F11" s="98" t="s">
        <v>351</v>
      </c>
      <c r="G11" s="98" t="s">
        <v>354</v>
      </c>
      <c r="H11" s="98"/>
      <c r="I11" s="98" t="s">
        <v>366</v>
      </c>
      <c r="J11" s="98" t="s">
        <v>354</v>
      </c>
      <c r="K11" s="98"/>
    </row>
    <row r="12" spans="1:11" ht="12.75">
      <c r="A12" s="16"/>
      <c r="B12" s="98" t="s">
        <v>315</v>
      </c>
      <c r="C12" s="98"/>
      <c r="D12" s="98"/>
      <c r="E12" s="98" t="s">
        <v>335</v>
      </c>
      <c r="F12" s="98" t="s">
        <v>353</v>
      </c>
      <c r="G12" s="98" t="s">
        <v>354</v>
      </c>
      <c r="H12" s="98"/>
      <c r="I12" s="98" t="s">
        <v>367</v>
      </c>
      <c r="J12" s="98" t="s">
        <v>354</v>
      </c>
      <c r="K12" s="98"/>
    </row>
    <row r="13" spans="1:11" ht="12.75">
      <c r="A13" s="16"/>
      <c r="B13" s="98" t="s">
        <v>316</v>
      </c>
      <c r="C13" s="98"/>
      <c r="D13" s="98"/>
      <c r="E13" s="98" t="s">
        <v>336</v>
      </c>
      <c r="F13" s="98" t="s">
        <v>352</v>
      </c>
      <c r="G13" s="98"/>
      <c r="H13" s="98"/>
      <c r="I13" s="98" t="s">
        <v>368</v>
      </c>
      <c r="J13" s="98" t="s">
        <v>354</v>
      </c>
      <c r="K13" s="98"/>
    </row>
    <row r="14" spans="1:11" ht="12.75">
      <c r="A14" s="16"/>
      <c r="B14" s="98" t="s">
        <v>317</v>
      </c>
      <c r="C14" s="98"/>
      <c r="D14" s="98"/>
      <c r="E14" s="98" t="s">
        <v>337</v>
      </c>
      <c r="F14" s="98" t="s">
        <v>355</v>
      </c>
      <c r="G14" s="98" t="s">
        <v>354</v>
      </c>
      <c r="H14" s="98"/>
      <c r="I14" s="98" t="s">
        <v>369</v>
      </c>
      <c r="J14" s="98" t="s">
        <v>354</v>
      </c>
      <c r="K14" s="98"/>
    </row>
    <row r="15" spans="1:11" ht="12.75">
      <c r="A15" s="16"/>
      <c r="B15" s="98" t="s">
        <v>318</v>
      </c>
      <c r="C15" s="98"/>
      <c r="D15" s="98"/>
      <c r="E15" s="98" t="s">
        <v>338</v>
      </c>
      <c r="F15" s="98" t="s">
        <v>356</v>
      </c>
      <c r="G15" s="98" t="s">
        <v>352</v>
      </c>
      <c r="H15" s="98" t="s">
        <v>354</v>
      </c>
      <c r="I15" s="98" t="s">
        <v>370</v>
      </c>
      <c r="J15" s="98" t="s">
        <v>354</v>
      </c>
      <c r="K15" s="98"/>
    </row>
    <row r="16" spans="1:11" ht="12.75">
      <c r="A16" s="16"/>
      <c r="B16" s="98" t="s">
        <v>319</v>
      </c>
      <c r="C16" s="98"/>
      <c r="D16" s="98"/>
      <c r="E16" s="98" t="s">
        <v>339</v>
      </c>
      <c r="F16" s="98" t="s">
        <v>357</v>
      </c>
      <c r="G16" s="98" t="s">
        <v>354</v>
      </c>
      <c r="H16" s="98"/>
      <c r="I16" s="98" t="s">
        <v>371</v>
      </c>
      <c r="J16" s="98" t="s">
        <v>354</v>
      </c>
      <c r="K16" s="98"/>
    </row>
    <row r="17" spans="1:11" ht="12.75">
      <c r="A17" s="16"/>
      <c r="B17" s="98" t="s">
        <v>320</v>
      </c>
      <c r="C17" s="98"/>
      <c r="D17" s="98"/>
      <c r="E17" s="98" t="s">
        <v>340</v>
      </c>
      <c r="F17" s="98" t="s">
        <v>358</v>
      </c>
      <c r="G17" s="98" t="s">
        <v>352</v>
      </c>
      <c r="H17" s="98" t="s">
        <v>354</v>
      </c>
      <c r="I17" s="98" t="s">
        <v>372</v>
      </c>
      <c r="J17" s="98" t="s">
        <v>354</v>
      </c>
      <c r="K17" s="98"/>
    </row>
    <row r="18" spans="1:11" ht="12.75">
      <c r="A18" s="16"/>
      <c r="B18" s="98" t="s">
        <v>321</v>
      </c>
      <c r="C18" s="98"/>
      <c r="D18" s="98"/>
      <c r="E18" s="98" t="s">
        <v>341</v>
      </c>
      <c r="F18" s="98" t="s">
        <v>359</v>
      </c>
      <c r="G18" s="98" t="s">
        <v>357</v>
      </c>
      <c r="H18" s="98" t="s">
        <v>354</v>
      </c>
      <c r="I18" s="98" t="s">
        <v>373</v>
      </c>
      <c r="J18" s="98" t="s">
        <v>354</v>
      </c>
      <c r="K18" s="98"/>
    </row>
    <row r="19" spans="1:11" ht="12.75">
      <c r="A19" s="16"/>
      <c r="B19" s="98" t="s">
        <v>322</v>
      </c>
      <c r="C19" s="98"/>
      <c r="D19" s="98"/>
      <c r="E19" s="98" t="s">
        <v>342</v>
      </c>
      <c r="F19" s="98" t="s">
        <v>360</v>
      </c>
      <c r="G19" s="98" t="s">
        <v>354</v>
      </c>
      <c r="H19" s="98"/>
      <c r="I19" s="98" t="s">
        <v>374</v>
      </c>
      <c r="J19" s="98" t="s">
        <v>354</v>
      </c>
      <c r="K19" s="98"/>
    </row>
    <row r="20" spans="1:11" ht="12.75">
      <c r="A20" s="16"/>
      <c r="B20" s="98" t="s">
        <v>323</v>
      </c>
      <c r="C20" s="98"/>
      <c r="D20" s="98"/>
      <c r="E20" s="98" t="s">
        <v>344</v>
      </c>
      <c r="F20" s="98" t="s">
        <v>361</v>
      </c>
      <c r="G20" s="98" t="s">
        <v>362</v>
      </c>
      <c r="H20" s="98" t="s">
        <v>354</v>
      </c>
      <c r="I20" s="98" t="s">
        <v>375</v>
      </c>
      <c r="J20" s="98" t="s">
        <v>354</v>
      </c>
      <c r="K20" s="98"/>
    </row>
    <row r="21" spans="1:11" ht="12.75">
      <c r="A21" s="16"/>
      <c r="B21" s="98" t="s">
        <v>324</v>
      </c>
      <c r="C21" s="98"/>
      <c r="D21" s="98"/>
      <c r="E21" s="98" t="s">
        <v>350</v>
      </c>
      <c r="F21" s="98" t="s">
        <v>363</v>
      </c>
      <c r="G21" s="98" t="s">
        <v>351</v>
      </c>
      <c r="H21" s="98" t="s">
        <v>354</v>
      </c>
      <c r="I21" s="98" t="s">
        <v>376</v>
      </c>
      <c r="J21" s="98" t="s">
        <v>354</v>
      </c>
      <c r="K21" s="98"/>
    </row>
    <row r="22" spans="1:11" ht="12.75">
      <c r="A22" s="16"/>
      <c r="B22" s="98" t="s">
        <v>325</v>
      </c>
      <c r="C22" s="98"/>
      <c r="D22" s="98"/>
      <c r="E22" s="98" t="s">
        <v>341</v>
      </c>
      <c r="F22" s="98" t="s">
        <v>352</v>
      </c>
      <c r="G22" s="98"/>
      <c r="H22" s="98"/>
      <c r="I22" s="98" t="s">
        <v>377</v>
      </c>
      <c r="J22" s="98" t="s">
        <v>354</v>
      </c>
      <c r="K22" s="98"/>
    </row>
    <row r="23" spans="1:11" ht="12.75">
      <c r="A23" s="16"/>
      <c r="B23" s="98" t="s">
        <v>326</v>
      </c>
      <c r="C23" s="98"/>
      <c r="D23" s="98"/>
      <c r="E23" s="98" t="s">
        <v>348</v>
      </c>
      <c r="F23" s="98" t="s">
        <v>351</v>
      </c>
      <c r="G23" s="98"/>
      <c r="H23" s="98"/>
      <c r="I23" s="98" t="s">
        <v>378</v>
      </c>
      <c r="J23" s="98" t="s">
        <v>354</v>
      </c>
      <c r="K23" s="98"/>
    </row>
    <row r="24" spans="1:11" ht="12.75">
      <c r="A24" s="16"/>
      <c r="B24" s="98" t="s">
        <v>327</v>
      </c>
      <c r="C24" s="98"/>
      <c r="D24" s="98"/>
      <c r="E24" s="98" t="s">
        <v>345</v>
      </c>
      <c r="F24" s="98" t="s">
        <v>360</v>
      </c>
      <c r="G24" s="98" t="s">
        <v>352</v>
      </c>
      <c r="H24" s="98"/>
      <c r="I24" s="98" t="s">
        <v>379</v>
      </c>
      <c r="J24" s="98" t="s">
        <v>354</v>
      </c>
      <c r="K24" s="98"/>
    </row>
    <row r="25" spans="1:11" ht="12.75">
      <c r="A25" s="16"/>
      <c r="B25" s="98" t="s">
        <v>328</v>
      </c>
      <c r="C25" s="98"/>
      <c r="D25" s="98"/>
      <c r="E25" s="97" t="s">
        <v>347</v>
      </c>
      <c r="F25" s="98" t="s">
        <v>353</v>
      </c>
      <c r="G25" s="98" t="s">
        <v>354</v>
      </c>
      <c r="H25" s="98"/>
      <c r="I25" s="98" t="s">
        <v>380</v>
      </c>
      <c r="J25" s="98" t="s">
        <v>354</v>
      </c>
      <c r="K25" s="98"/>
    </row>
    <row r="26" spans="1:11" ht="12.75">
      <c r="A26" s="16"/>
      <c r="B26" s="98" t="s">
        <v>329</v>
      </c>
      <c r="C26" s="98"/>
      <c r="D26" s="98"/>
      <c r="E26" s="98" t="s">
        <v>346</v>
      </c>
      <c r="F26" s="98" t="s">
        <v>362</v>
      </c>
      <c r="G26" s="98" t="s">
        <v>354</v>
      </c>
      <c r="H26" s="98"/>
      <c r="I26" s="98" t="s">
        <v>381</v>
      </c>
      <c r="J26" s="98" t="s">
        <v>354</v>
      </c>
      <c r="K26" s="98"/>
    </row>
    <row r="27" spans="1:11" ht="12.75">
      <c r="A27" s="16"/>
      <c r="B27" s="98" t="s">
        <v>331</v>
      </c>
      <c r="C27" s="98"/>
      <c r="D27" s="98"/>
      <c r="E27" s="98" t="s">
        <v>349</v>
      </c>
      <c r="F27" s="98" t="s">
        <v>364</v>
      </c>
      <c r="G27" s="98" t="s">
        <v>360</v>
      </c>
      <c r="H27" s="98" t="s">
        <v>354</v>
      </c>
      <c r="I27" s="98" t="s">
        <v>382</v>
      </c>
      <c r="J27" s="98" t="s">
        <v>354</v>
      </c>
      <c r="K27" s="98"/>
    </row>
    <row r="28" spans="1:11" ht="12.75">
      <c r="A28" s="16"/>
      <c r="B28" s="98" t="s">
        <v>332</v>
      </c>
      <c r="C28" s="98"/>
      <c r="D28" s="98"/>
      <c r="E28" s="98" t="s">
        <v>343</v>
      </c>
      <c r="F28" s="98" t="s">
        <v>352</v>
      </c>
      <c r="G28" s="98"/>
      <c r="H28" s="98"/>
      <c r="I28" s="98" t="s">
        <v>383</v>
      </c>
      <c r="J28" s="98" t="s">
        <v>354</v>
      </c>
      <c r="K28" s="98"/>
    </row>
    <row r="29" spans="1:11" ht="12.75">
      <c r="A29" s="16"/>
      <c r="B29" s="98" t="s">
        <v>333</v>
      </c>
      <c r="C29" s="98"/>
      <c r="D29" s="98"/>
      <c r="E29" s="98" t="s">
        <v>337</v>
      </c>
      <c r="F29" s="98" t="s">
        <v>351</v>
      </c>
      <c r="G29" s="98"/>
      <c r="H29" s="98"/>
      <c r="I29" s="98" t="s">
        <v>384</v>
      </c>
      <c r="J29" s="98" t="s">
        <v>354</v>
      </c>
      <c r="K29" s="98"/>
    </row>
    <row r="30" spans="1:11" ht="12.75">
      <c r="A30" s="16"/>
      <c r="B30" s="98" t="s">
        <v>330</v>
      </c>
      <c r="C30" s="98"/>
      <c r="D30" s="98"/>
      <c r="E30" s="98" t="s">
        <v>339</v>
      </c>
      <c r="F30" s="98" t="s">
        <v>365</v>
      </c>
      <c r="G30" s="98" t="s">
        <v>360</v>
      </c>
      <c r="H30" s="98" t="s">
        <v>354</v>
      </c>
      <c r="I30" s="98" t="s">
        <v>385</v>
      </c>
      <c r="J30" s="98" t="s">
        <v>354</v>
      </c>
      <c r="K30" s="98"/>
    </row>
    <row r="31" spans="1:11" ht="12.75">
      <c r="A31" s="16"/>
      <c r="B31" s="98"/>
      <c r="C31" s="98"/>
      <c r="D31" s="98"/>
      <c r="E31" s="98"/>
      <c r="F31" s="98"/>
      <c r="G31" s="98"/>
      <c r="H31" s="98"/>
      <c r="I31" s="98"/>
      <c r="J31" s="98"/>
      <c r="K31" s="98"/>
    </row>
    <row r="32" spans="1:11" ht="12.75">
      <c r="A32" s="16"/>
      <c r="B32" s="98"/>
      <c r="C32" s="98"/>
      <c r="D32" s="98"/>
      <c r="E32" s="98"/>
      <c r="F32" s="98"/>
      <c r="G32" s="98"/>
      <c r="H32" s="98"/>
      <c r="I32" s="98"/>
      <c r="J32" s="98"/>
      <c r="K32" s="98"/>
    </row>
  </sheetData>
  <sheetProtection formatColumns="0" sort="0" autoFilter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>
    <tabColor theme="0"/>
    <pageSetUpPr fitToPage="1"/>
  </sheetPr>
  <dimension ref="B5:AD59"/>
  <sheetViews>
    <sheetView showGridLines="0" zoomScalePageLayoutView="0" workbookViewId="0" topLeftCell="A1">
      <selection activeCell="F4" sqref="F4"/>
    </sheetView>
  </sheetViews>
  <sheetFormatPr defaultColWidth="9.140625" defaultRowHeight="12.75"/>
  <cols>
    <col min="2" max="2" width="11.7109375" style="0" customWidth="1"/>
    <col min="3" max="3" width="37.00390625" style="0" bestFit="1" customWidth="1"/>
    <col min="4" max="4" width="2.57421875" style="0" customWidth="1"/>
    <col min="6" max="6" width="29.7109375" style="0" bestFit="1" customWidth="1"/>
    <col min="7" max="7" width="2.57421875" style="0" customWidth="1"/>
    <col min="8" max="8" width="9.140625" style="0" customWidth="1"/>
    <col min="9" max="9" width="42.57421875" style="0" bestFit="1" customWidth="1"/>
    <col min="10" max="10" width="7.28125" style="0" customWidth="1"/>
    <col min="11" max="11" width="2.57421875" style="0" customWidth="1"/>
    <col min="13" max="13" width="31.00390625" style="0" bestFit="1" customWidth="1"/>
    <col min="14" max="14" width="9.140625" style="2" customWidth="1"/>
  </cols>
  <sheetData>
    <row r="1" s="2" customFormat="1" ht="12.75"/>
    <row r="2" s="2" customFormat="1" ht="12.75"/>
    <row r="3" s="2" customFormat="1" ht="12.75"/>
    <row r="4" s="2" customFormat="1" ht="12.75"/>
    <row r="5" spans="7:10" s="2" customFormat="1" ht="12.75">
      <c r="G5" s="3"/>
      <c r="H5" s="3"/>
      <c r="I5" s="3"/>
      <c r="J5" s="3"/>
    </row>
    <row r="6" s="2" customFormat="1" ht="12.75">
      <c r="E6" s="16"/>
    </row>
    <row r="7" s="2" customFormat="1" ht="12.75">
      <c r="B7" s="81" t="s">
        <v>411</v>
      </c>
    </row>
    <row r="8" s="2" customFormat="1" ht="12.75">
      <c r="B8" s="230" t="s">
        <v>686</v>
      </c>
    </row>
    <row r="9" s="2" customFormat="1" ht="12.75">
      <c r="B9" s="81"/>
    </row>
    <row r="10" s="2" customFormat="1" ht="12.75">
      <c r="B10" s="181" t="s">
        <v>599</v>
      </c>
    </row>
    <row r="11" s="2" customFormat="1" ht="12.75"/>
    <row r="12" spans="2:30" s="2" customFormat="1" ht="12.75">
      <c r="B12" s="100" t="s">
        <v>392</v>
      </c>
      <c r="C12" s="100"/>
      <c r="D12" s="101"/>
      <c r="E12" s="100" t="s">
        <v>393</v>
      </c>
      <c r="F12" s="100"/>
      <c r="H12" s="100" t="s">
        <v>391</v>
      </c>
      <c r="I12" s="100"/>
      <c r="J12" s="101"/>
      <c r="K12" s="100" t="s">
        <v>390</v>
      </c>
      <c r="L12" s="100"/>
      <c r="M12" s="100"/>
      <c r="N12" s="101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</row>
    <row r="13" ht="12.75">
      <c r="P13" s="2"/>
    </row>
    <row r="14" spans="2:16" ht="12.75">
      <c r="B14" s="114" t="s">
        <v>539</v>
      </c>
      <c r="C14" t="s">
        <v>453</v>
      </c>
      <c r="E14" t="s">
        <v>571</v>
      </c>
      <c r="F14" t="s">
        <v>472</v>
      </c>
      <c r="H14" s="114" t="s">
        <v>519</v>
      </c>
      <c r="I14" t="s">
        <v>433</v>
      </c>
      <c r="L14" s="114" t="s">
        <v>497</v>
      </c>
      <c r="M14" t="s">
        <v>412</v>
      </c>
      <c r="P14" s="2"/>
    </row>
    <row r="15" spans="2:16" ht="12.75">
      <c r="B15" s="114" t="s">
        <v>540</v>
      </c>
      <c r="C15" t="s">
        <v>454</v>
      </c>
      <c r="E15" t="s">
        <v>572</v>
      </c>
      <c r="F15" t="s">
        <v>473</v>
      </c>
      <c r="H15" s="114" t="s">
        <v>520</v>
      </c>
      <c r="I15" t="s">
        <v>434</v>
      </c>
      <c r="L15" s="114" t="s">
        <v>498</v>
      </c>
      <c r="M15" t="s">
        <v>413</v>
      </c>
      <c r="P15" s="2"/>
    </row>
    <row r="16" spans="2:16" ht="12.75">
      <c r="B16" s="114" t="s">
        <v>541</v>
      </c>
      <c r="C16" t="s">
        <v>455</v>
      </c>
      <c r="E16" t="s">
        <v>573</v>
      </c>
      <c r="F16" t="s">
        <v>474</v>
      </c>
      <c r="H16" s="114" t="s">
        <v>521</v>
      </c>
      <c r="I16" t="s">
        <v>435</v>
      </c>
      <c r="L16" s="114" t="s">
        <v>499</v>
      </c>
      <c r="M16" t="s">
        <v>414</v>
      </c>
      <c r="P16" s="2"/>
    </row>
    <row r="17" spans="2:16" ht="12.75">
      <c r="B17" s="114" t="s">
        <v>542</v>
      </c>
      <c r="C17" t="s">
        <v>456</v>
      </c>
      <c r="E17" t="s">
        <v>574</v>
      </c>
      <c r="F17" t="s">
        <v>475</v>
      </c>
      <c r="H17" s="114" t="s">
        <v>522</v>
      </c>
      <c r="I17" t="s">
        <v>436</v>
      </c>
      <c r="L17" s="114" t="s">
        <v>518</v>
      </c>
      <c r="M17" t="s">
        <v>432</v>
      </c>
      <c r="P17" s="2"/>
    </row>
    <row r="18" spans="2:16" ht="12.75">
      <c r="B18" s="114" t="s">
        <v>543</v>
      </c>
      <c r="C18" t="s">
        <v>457</v>
      </c>
      <c r="E18" t="s">
        <v>575</v>
      </c>
      <c r="F18" t="s">
        <v>476</v>
      </c>
      <c r="H18" s="114" t="s">
        <v>523</v>
      </c>
      <c r="I18" t="s">
        <v>437</v>
      </c>
      <c r="L18" s="114" t="s">
        <v>516</v>
      </c>
      <c r="M18" t="s">
        <v>430</v>
      </c>
      <c r="P18" s="2"/>
    </row>
    <row r="19" spans="2:16" ht="12.75">
      <c r="B19" s="114" t="s">
        <v>544</v>
      </c>
      <c r="C19" t="s">
        <v>458</v>
      </c>
      <c r="E19" t="s">
        <v>576</v>
      </c>
      <c r="F19" t="s">
        <v>477</v>
      </c>
      <c r="H19" s="114" t="s">
        <v>524</v>
      </c>
      <c r="I19" t="s">
        <v>438</v>
      </c>
      <c r="L19" s="114" t="s">
        <v>500</v>
      </c>
      <c r="M19" t="s">
        <v>415</v>
      </c>
      <c r="P19" s="2"/>
    </row>
    <row r="20" spans="2:16" ht="12.75">
      <c r="B20" s="114" t="s">
        <v>545</v>
      </c>
      <c r="C20" t="s">
        <v>459</v>
      </c>
      <c r="E20" t="s">
        <v>577</v>
      </c>
      <c r="F20" t="s">
        <v>578</v>
      </c>
      <c r="H20" s="114" t="s">
        <v>525</v>
      </c>
      <c r="I20" t="s">
        <v>439</v>
      </c>
      <c r="L20" s="114" t="s">
        <v>501</v>
      </c>
      <c r="M20" t="s">
        <v>416</v>
      </c>
      <c r="P20" s="2"/>
    </row>
    <row r="21" spans="2:16" ht="12.75">
      <c r="B21" t="s">
        <v>561</v>
      </c>
      <c r="C21" t="s">
        <v>462</v>
      </c>
      <c r="E21" t="s">
        <v>579</v>
      </c>
      <c r="F21" t="s">
        <v>677</v>
      </c>
      <c r="H21" s="114" t="s">
        <v>526</v>
      </c>
      <c r="I21" t="s">
        <v>440</v>
      </c>
      <c r="L21" s="114" t="s">
        <v>679</v>
      </c>
      <c r="M21" t="s">
        <v>678</v>
      </c>
      <c r="P21" s="2"/>
    </row>
    <row r="22" spans="2:16" ht="12.75">
      <c r="B22" t="s">
        <v>562</v>
      </c>
      <c r="C22" t="s">
        <v>463</v>
      </c>
      <c r="E22" t="s">
        <v>580</v>
      </c>
      <c r="F22" t="s">
        <v>478</v>
      </c>
      <c r="H22" s="114" t="s">
        <v>527</v>
      </c>
      <c r="I22" t="s">
        <v>441</v>
      </c>
      <c r="L22" s="114" t="s">
        <v>503</v>
      </c>
      <c r="M22" t="s">
        <v>417</v>
      </c>
      <c r="P22" s="2"/>
    </row>
    <row r="23" spans="2:16" ht="12.75">
      <c r="B23" t="s">
        <v>563</v>
      </c>
      <c r="C23" t="s">
        <v>464</v>
      </c>
      <c r="E23" t="s">
        <v>581</v>
      </c>
      <c r="F23" t="s">
        <v>479</v>
      </c>
      <c r="H23" s="114" t="s">
        <v>528</v>
      </c>
      <c r="I23" t="s">
        <v>442</v>
      </c>
      <c r="L23" s="114" t="s">
        <v>504</v>
      </c>
      <c r="M23" t="s">
        <v>418</v>
      </c>
      <c r="P23" s="2"/>
    </row>
    <row r="24" spans="2:16" ht="12.75">
      <c r="B24" s="169" t="s">
        <v>510</v>
      </c>
      <c r="C24" s="115" t="s">
        <v>460</v>
      </c>
      <c r="E24" t="s">
        <v>582</v>
      </c>
      <c r="F24" t="s">
        <v>480</v>
      </c>
      <c r="H24" s="114" t="s">
        <v>529</v>
      </c>
      <c r="I24" t="s">
        <v>443</v>
      </c>
      <c r="L24" s="114" t="s">
        <v>505</v>
      </c>
      <c r="M24" t="s">
        <v>419</v>
      </c>
      <c r="P24" s="2"/>
    </row>
    <row r="25" spans="2:16" ht="12.75">
      <c r="B25" t="s">
        <v>564</v>
      </c>
      <c r="C25" t="s">
        <v>465</v>
      </c>
      <c r="E25" t="s">
        <v>583</v>
      </c>
      <c r="F25" t="s">
        <v>481</v>
      </c>
      <c r="H25" s="114" t="s">
        <v>530</v>
      </c>
      <c r="I25" t="s">
        <v>444</v>
      </c>
      <c r="L25" s="114" t="s">
        <v>506</v>
      </c>
      <c r="M25" t="s">
        <v>420</v>
      </c>
      <c r="P25" s="2"/>
    </row>
    <row r="26" spans="2:16" ht="12.75">
      <c r="B26" t="s">
        <v>565</v>
      </c>
      <c r="C26" t="s">
        <v>466</v>
      </c>
      <c r="E26" t="s">
        <v>502</v>
      </c>
      <c r="F26" t="s">
        <v>676</v>
      </c>
      <c r="H26" s="114" t="s">
        <v>531</v>
      </c>
      <c r="I26" t="s">
        <v>445</v>
      </c>
      <c r="L26" s="114" t="s">
        <v>507</v>
      </c>
      <c r="M26" t="s">
        <v>421</v>
      </c>
      <c r="P26" s="2"/>
    </row>
    <row r="27" spans="2:13" ht="12.75">
      <c r="B27" t="s">
        <v>560</v>
      </c>
      <c r="C27" t="s">
        <v>461</v>
      </c>
      <c r="E27" t="s">
        <v>584</v>
      </c>
      <c r="F27" t="s">
        <v>482</v>
      </c>
      <c r="H27" s="114" t="s">
        <v>532</v>
      </c>
      <c r="I27" t="s">
        <v>446</v>
      </c>
      <c r="L27" s="114" t="s">
        <v>517</v>
      </c>
      <c r="M27" t="s">
        <v>431</v>
      </c>
    </row>
    <row r="28" spans="2:13" ht="12.75">
      <c r="B28" t="s">
        <v>567</v>
      </c>
      <c r="C28" t="s">
        <v>468</v>
      </c>
      <c r="E28" t="s">
        <v>585</v>
      </c>
      <c r="F28" t="s">
        <v>483</v>
      </c>
      <c r="H28" s="114" t="s">
        <v>533</v>
      </c>
      <c r="I28" t="s">
        <v>447</v>
      </c>
      <c r="L28" s="114" t="s">
        <v>508</v>
      </c>
      <c r="M28" t="s">
        <v>422</v>
      </c>
    </row>
    <row r="29" spans="2:13" ht="12.75">
      <c r="B29" t="s">
        <v>566</v>
      </c>
      <c r="C29" t="s">
        <v>467</v>
      </c>
      <c r="E29" t="s">
        <v>586</v>
      </c>
      <c r="F29" t="s">
        <v>484</v>
      </c>
      <c r="H29" s="114" t="s">
        <v>534</v>
      </c>
      <c r="I29" t="s">
        <v>448</v>
      </c>
      <c r="L29" s="114" t="s">
        <v>509</v>
      </c>
      <c r="M29" t="s">
        <v>423</v>
      </c>
    </row>
    <row r="30" spans="2:13" ht="12.75">
      <c r="B30" t="s">
        <v>568</v>
      </c>
      <c r="C30" t="s">
        <v>469</v>
      </c>
      <c r="E30" t="s">
        <v>587</v>
      </c>
      <c r="F30" t="s">
        <v>485</v>
      </c>
      <c r="H30" s="114" t="s">
        <v>535</v>
      </c>
      <c r="I30" t="s">
        <v>449</v>
      </c>
      <c r="L30" s="169" t="s">
        <v>510</v>
      </c>
      <c r="M30" s="115" t="s">
        <v>424</v>
      </c>
    </row>
    <row r="31" spans="2:13" ht="12.75">
      <c r="B31" t="s">
        <v>569</v>
      </c>
      <c r="C31" t="s">
        <v>470</v>
      </c>
      <c r="E31" t="s">
        <v>588</v>
      </c>
      <c r="F31" t="s">
        <v>486</v>
      </c>
      <c r="H31" s="114" t="s">
        <v>536</v>
      </c>
      <c r="I31" t="s">
        <v>450</v>
      </c>
      <c r="L31" s="114" t="s">
        <v>511</v>
      </c>
      <c r="M31" t="s">
        <v>425</v>
      </c>
    </row>
    <row r="32" spans="2:13" ht="12.75">
      <c r="B32" t="s">
        <v>570</v>
      </c>
      <c r="C32" t="s">
        <v>471</v>
      </c>
      <c r="E32" t="s">
        <v>589</v>
      </c>
      <c r="F32" t="s">
        <v>487</v>
      </c>
      <c r="H32" s="114" t="s">
        <v>537</v>
      </c>
      <c r="I32" t="s">
        <v>451</v>
      </c>
      <c r="L32" s="114" t="s">
        <v>512</v>
      </c>
      <c r="M32" t="s">
        <v>426</v>
      </c>
    </row>
    <row r="33" spans="5:13" ht="12.75">
      <c r="E33" t="s">
        <v>590</v>
      </c>
      <c r="F33" t="s">
        <v>488</v>
      </c>
      <c r="H33" s="114" t="s">
        <v>538</v>
      </c>
      <c r="I33" t="s">
        <v>452</v>
      </c>
      <c r="L33" s="114" t="s">
        <v>513</v>
      </c>
      <c r="M33" t="s">
        <v>427</v>
      </c>
    </row>
    <row r="34" spans="5:13" ht="12.75">
      <c r="E34" t="s">
        <v>591</v>
      </c>
      <c r="F34" t="s">
        <v>489</v>
      </c>
      <c r="L34" s="114" t="s">
        <v>514</v>
      </c>
      <c r="M34" t="s">
        <v>428</v>
      </c>
    </row>
    <row r="35" spans="5:13" ht="12.75">
      <c r="E35" t="s">
        <v>592</v>
      </c>
      <c r="F35" t="s">
        <v>490</v>
      </c>
      <c r="L35" s="114" t="s">
        <v>515</v>
      </c>
      <c r="M35" t="s">
        <v>429</v>
      </c>
    </row>
    <row r="36" spans="5:13" ht="12.75">
      <c r="E36" t="s">
        <v>593</v>
      </c>
      <c r="F36" t="s">
        <v>491</v>
      </c>
      <c r="L36" t="s">
        <v>595</v>
      </c>
      <c r="M36" t="s">
        <v>493</v>
      </c>
    </row>
    <row r="37" spans="5:6" ht="12.75">
      <c r="E37" t="s">
        <v>594</v>
      </c>
      <c r="F37" t="s">
        <v>492</v>
      </c>
    </row>
    <row r="38" spans="5:6" ht="12.75">
      <c r="E38" t="s">
        <v>596</v>
      </c>
      <c r="F38" t="s">
        <v>494</v>
      </c>
    </row>
    <row r="39" spans="5:6" ht="12.75">
      <c r="E39" t="s">
        <v>597</v>
      </c>
      <c r="F39" t="s">
        <v>495</v>
      </c>
    </row>
    <row r="40" spans="5:6" ht="12.75">
      <c r="E40" t="s">
        <v>598</v>
      </c>
      <c r="F40" t="s">
        <v>496</v>
      </c>
    </row>
    <row r="53" spans="9:10" ht="12.75">
      <c r="I53" s="2"/>
      <c r="J53" s="2"/>
    </row>
    <row r="54" spans="9:10" ht="12.75">
      <c r="I54" s="2"/>
      <c r="J54" s="2"/>
    </row>
    <row r="55" spans="9:10" ht="12.75">
      <c r="I55" s="2"/>
      <c r="J55" s="2"/>
    </row>
    <row r="56" spans="9:10" ht="12.75">
      <c r="I56" s="2"/>
      <c r="J56" s="2"/>
    </row>
    <row r="57" spans="9:10" ht="12.75">
      <c r="I57" s="2"/>
      <c r="J57" s="2"/>
    </row>
    <row r="58" spans="9:10" ht="12.75">
      <c r="I58" s="2"/>
      <c r="J58" s="2"/>
    </row>
    <row r="59" spans="9:10" ht="12.75">
      <c r="I59" s="2"/>
      <c r="J59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theme="0"/>
    <pageSetUpPr fitToPage="1"/>
  </sheetPr>
  <dimension ref="B5:R9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1.57421875" style="2" customWidth="1"/>
    <col min="3" max="3" width="19.8515625" style="2" customWidth="1"/>
    <col min="4" max="16384" width="9.140625" style="2" customWidth="1"/>
  </cols>
  <sheetData>
    <row r="1" ht="12.75"/>
    <row r="2" ht="12.75"/>
    <row r="3" ht="12.75"/>
    <row r="4" ht="12.75"/>
    <row r="5" ht="12.75">
      <c r="Q5" s="3"/>
    </row>
    <row r="6" ht="12.75"/>
    <row r="7" ht="13.5" thickBot="1"/>
    <row r="8" spans="2:17" ht="12.75">
      <c r="B8" s="3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2"/>
    </row>
    <row r="9" spans="2:17" ht="12.75">
      <c r="B9" s="3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34"/>
    </row>
    <row r="10" spans="2:17" ht="12.75">
      <c r="B10" s="33"/>
      <c r="C10" s="47" t="s">
        <v>602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34"/>
    </row>
    <row r="11" spans="2:18" ht="12.75">
      <c r="B11" s="33"/>
      <c r="C11" s="47" t="s">
        <v>603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50" t="s">
        <v>292</v>
      </c>
      <c r="Q11" s="34"/>
      <c r="R11" s="16"/>
    </row>
    <row r="12" spans="2:17" ht="12.75">
      <c r="B12" s="3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34"/>
    </row>
    <row r="13" spans="2:17" ht="12.75">
      <c r="B13" s="33"/>
      <c r="C13" s="43" t="s">
        <v>276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1"/>
      <c r="Q13" s="34"/>
    </row>
    <row r="14" spans="2:17" ht="12.75">
      <c r="B14" s="3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1"/>
      <c r="Q14" s="34"/>
    </row>
    <row r="15" spans="2:17" ht="12.75">
      <c r="B15" s="33"/>
      <c r="C15" s="43" t="s">
        <v>295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1"/>
      <c r="Q15" s="34"/>
    </row>
    <row r="16" spans="2:17" ht="12.75">
      <c r="B16" s="3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1"/>
      <c r="Q16" s="34"/>
    </row>
    <row r="17" spans="2:17" ht="12.75">
      <c r="B17" s="33"/>
      <c r="C17" s="43" t="s">
        <v>558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1"/>
      <c r="Q17" s="34"/>
    </row>
    <row r="18" spans="2:17" ht="12.75">
      <c r="B18" s="33"/>
      <c r="C18" s="26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1"/>
      <c r="Q18" s="34"/>
    </row>
    <row r="19" spans="2:17" ht="12.75">
      <c r="B19" s="33"/>
      <c r="C19" s="43" t="s">
        <v>296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1"/>
      <c r="Q19" s="34"/>
    </row>
    <row r="20" spans="2:17" ht="12.75">
      <c r="B20" s="33"/>
      <c r="C20" s="43" t="s">
        <v>297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1"/>
      <c r="Q20" s="34"/>
    </row>
    <row r="21" spans="2:18" ht="12.75">
      <c r="B21" s="33"/>
      <c r="C21" s="43" t="s">
        <v>601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184"/>
      <c r="P21" s="1"/>
      <c r="Q21" s="34"/>
      <c r="R21" s="16"/>
    </row>
    <row r="22" spans="2:18" ht="12.75">
      <c r="B22" s="3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184"/>
      <c r="P22" s="1"/>
      <c r="Q22" s="34"/>
      <c r="R22" s="16"/>
    </row>
    <row r="23" spans="2:18" ht="12.75">
      <c r="B23" s="33"/>
      <c r="C23" t="s">
        <v>692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184"/>
      <c r="P23" s="1"/>
      <c r="Q23" s="34"/>
      <c r="R23" s="16"/>
    </row>
    <row r="24" spans="2:18" ht="12.75">
      <c r="B24" s="33"/>
      <c r="C24" s="26" t="s">
        <v>693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184"/>
      <c r="P24" s="1"/>
      <c r="Q24" s="34"/>
      <c r="R24" s="16"/>
    </row>
    <row r="25" spans="2:18" ht="12.75">
      <c r="B25" s="33"/>
      <c r="C25" s="26" t="s">
        <v>694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84"/>
      <c r="P25" s="1"/>
      <c r="Q25" s="34"/>
      <c r="R25" s="16"/>
    </row>
    <row r="26" spans="2:17" ht="12.75">
      <c r="B26" s="33"/>
      <c r="C26" s="26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1"/>
      <c r="Q26" s="34"/>
    </row>
    <row r="27" spans="2:18" ht="12.75">
      <c r="B27" s="33"/>
      <c r="C27" s="43" t="s">
        <v>604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1"/>
      <c r="Q27" s="34"/>
      <c r="R27" s="16"/>
    </row>
    <row r="28" spans="2:17" ht="12.75">
      <c r="B28" s="3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1"/>
      <c r="Q28" s="34"/>
    </row>
    <row r="29" spans="2:17" ht="12.75">
      <c r="B29" s="33"/>
      <c r="C29" s="43" t="s">
        <v>290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1"/>
      <c r="Q29" s="34"/>
    </row>
    <row r="30" spans="2:17" ht="12.75">
      <c r="B30" s="33"/>
      <c r="C30" s="43" t="s">
        <v>289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1"/>
      <c r="Q30" s="34"/>
    </row>
    <row r="31" spans="2:17" ht="12.75">
      <c r="B31" s="33"/>
      <c r="C31" s="43" t="s">
        <v>298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1"/>
      <c r="Q31" s="34"/>
    </row>
    <row r="32" spans="2:17" ht="12.75">
      <c r="B32" s="33"/>
      <c r="C32" s="43" t="s">
        <v>299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1"/>
      <c r="Q32" s="34"/>
    </row>
    <row r="33" spans="2:17" ht="12.75">
      <c r="B33" s="33"/>
      <c r="C33" s="26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1"/>
      <c r="Q33" s="34"/>
    </row>
    <row r="34" spans="2:17" ht="12.75">
      <c r="B34" s="33"/>
      <c r="C34" s="26" t="s">
        <v>312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1"/>
      <c r="Q34" s="34"/>
    </row>
    <row r="35" spans="2:17" ht="12.75">
      <c r="B35" s="33"/>
      <c r="C35" s="26" t="s">
        <v>313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1"/>
      <c r="Q35" s="34"/>
    </row>
    <row r="36" spans="2:17" ht="12.75">
      <c r="B36" s="33"/>
      <c r="C36" s="26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1"/>
      <c r="Q36" s="34"/>
    </row>
    <row r="37" spans="2:17" ht="12.75">
      <c r="B37" s="33"/>
      <c r="C37" s="26" t="s">
        <v>615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1"/>
      <c r="Q37" s="34"/>
    </row>
    <row r="38" spans="2:18" ht="12.75">
      <c r="B38" s="33"/>
      <c r="D38" s="43"/>
      <c r="E38" s="43"/>
      <c r="F38" s="43"/>
      <c r="G38" s="43"/>
      <c r="H38" s="43"/>
      <c r="I38" s="43"/>
      <c r="J38" s="43"/>
      <c r="K38" s="43"/>
      <c r="L38" s="43"/>
      <c r="M38" s="50" t="s">
        <v>605</v>
      </c>
      <c r="N38" s="43"/>
      <c r="O38" s="43"/>
      <c r="P38" s="1"/>
      <c r="Q38" s="34"/>
      <c r="R38" s="16"/>
    </row>
    <row r="39" spans="2:18" ht="12.75">
      <c r="B39" s="33"/>
      <c r="D39" s="43"/>
      <c r="E39" s="43"/>
      <c r="F39" s="43"/>
      <c r="G39" s="43"/>
      <c r="H39" s="43"/>
      <c r="I39" s="43"/>
      <c r="J39" s="43"/>
      <c r="K39" s="43"/>
      <c r="L39" s="43"/>
      <c r="M39" s="50"/>
      <c r="N39" s="43"/>
      <c r="O39" s="43"/>
      <c r="P39" s="1"/>
      <c r="Q39" s="34"/>
      <c r="R39" s="16"/>
    </row>
    <row r="40" spans="2:18" ht="12.75">
      <c r="B40" s="33"/>
      <c r="C40" s="16" t="s">
        <v>614</v>
      </c>
      <c r="D40" s="43"/>
      <c r="E40" s="43"/>
      <c r="F40" s="43"/>
      <c r="G40" s="43"/>
      <c r="H40" s="43"/>
      <c r="I40" s="43"/>
      <c r="J40" s="43"/>
      <c r="K40" s="43"/>
      <c r="L40" s="43"/>
      <c r="M40" s="50"/>
      <c r="N40" s="43"/>
      <c r="O40" s="43"/>
      <c r="P40" s="1"/>
      <c r="Q40" s="34"/>
      <c r="R40" s="16"/>
    </row>
    <row r="41" spans="2:17" ht="12.75">
      <c r="B41" s="33"/>
      <c r="C41" s="26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1"/>
      <c r="Q41" s="34"/>
    </row>
    <row r="42" spans="2:17" ht="12.75">
      <c r="B42" s="33"/>
      <c r="C42" s="43" t="s">
        <v>279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1"/>
      <c r="Q42" s="34"/>
    </row>
    <row r="43" spans="2:18" ht="12.75">
      <c r="B43" s="33"/>
      <c r="C43" s="43" t="s">
        <v>280</v>
      </c>
      <c r="D43" s="43"/>
      <c r="E43" s="43"/>
      <c r="F43" s="43"/>
      <c r="H43" s="43"/>
      <c r="I43" s="26"/>
      <c r="J43" s="43"/>
      <c r="K43" s="43"/>
      <c r="L43" s="15"/>
      <c r="M43" s="50" t="s">
        <v>606</v>
      </c>
      <c r="N43" s="15"/>
      <c r="O43" s="15"/>
      <c r="P43" s="1"/>
      <c r="Q43" s="34"/>
      <c r="R43" s="16"/>
    </row>
    <row r="44" spans="2:17" ht="12.75">
      <c r="B44" s="33"/>
      <c r="C44" s="26"/>
      <c r="D44" s="26"/>
      <c r="E44" s="43"/>
      <c r="F44" s="43"/>
      <c r="G44" s="43"/>
      <c r="H44" s="43"/>
      <c r="I44" s="43"/>
      <c r="J44" s="43"/>
      <c r="K44" s="43"/>
      <c r="L44" s="15"/>
      <c r="M44" s="15"/>
      <c r="N44" s="15"/>
      <c r="O44" s="15"/>
      <c r="P44" s="1"/>
      <c r="Q44" s="34"/>
    </row>
    <row r="45" spans="2:17" ht="12.75">
      <c r="B45" s="33"/>
      <c r="C45" s="43" t="s">
        <v>282</v>
      </c>
      <c r="D45" s="43"/>
      <c r="E45" s="43"/>
      <c r="F45" s="43"/>
      <c r="G45" s="43"/>
      <c r="H45" s="43"/>
      <c r="I45" s="43"/>
      <c r="J45" s="43"/>
      <c r="K45" s="43"/>
      <c r="L45" s="15"/>
      <c r="M45" s="50" t="s">
        <v>281</v>
      </c>
      <c r="N45" s="15"/>
      <c r="O45" s="15"/>
      <c r="P45" s="1"/>
      <c r="Q45" s="34"/>
    </row>
    <row r="46" spans="2:17" ht="12.75">
      <c r="B46" s="33"/>
      <c r="C46" s="43"/>
      <c r="D46" s="43"/>
      <c r="E46" s="43"/>
      <c r="F46" s="43"/>
      <c r="G46" s="43"/>
      <c r="H46" s="43"/>
      <c r="I46" s="43"/>
      <c r="J46" s="43"/>
      <c r="K46" s="43"/>
      <c r="L46" s="15"/>
      <c r="M46" s="15"/>
      <c r="N46" s="15"/>
      <c r="O46" s="15"/>
      <c r="P46" s="1"/>
      <c r="Q46" s="34"/>
    </row>
    <row r="47" spans="2:17" ht="12.75">
      <c r="B47" s="33"/>
      <c r="C47" s="43" t="s">
        <v>277</v>
      </c>
      <c r="D47" s="26"/>
      <c r="E47" s="49"/>
      <c r="F47" s="26"/>
      <c r="G47" s="26"/>
      <c r="H47" s="26"/>
      <c r="I47" s="26"/>
      <c r="J47" s="26"/>
      <c r="K47" s="26"/>
      <c r="L47" s="1"/>
      <c r="M47" s="1"/>
      <c r="N47" s="1"/>
      <c r="O47" s="1"/>
      <c r="P47" s="1"/>
      <c r="Q47" s="34"/>
    </row>
    <row r="48" spans="2:17" ht="12.75">
      <c r="B48" s="33"/>
      <c r="C48" s="43"/>
      <c r="D48" s="26"/>
      <c r="E48" s="43"/>
      <c r="F48" s="26"/>
      <c r="G48" s="26"/>
      <c r="H48" s="26"/>
      <c r="I48" s="26"/>
      <c r="J48" s="26"/>
      <c r="K48" s="26"/>
      <c r="L48" s="1"/>
      <c r="M48" s="1"/>
      <c r="N48" s="1"/>
      <c r="O48" s="1"/>
      <c r="P48" s="1"/>
      <c r="Q48" s="34"/>
    </row>
    <row r="49" spans="2:18" ht="12.75">
      <c r="B49" s="33"/>
      <c r="C49" s="43" t="s">
        <v>283</v>
      </c>
      <c r="D49" s="26"/>
      <c r="E49" s="43"/>
      <c r="F49" s="26"/>
      <c r="H49" s="26"/>
      <c r="I49" s="26"/>
      <c r="J49" s="26"/>
      <c r="K49" s="26"/>
      <c r="L49" s="1"/>
      <c r="M49" s="50" t="s">
        <v>607</v>
      </c>
      <c r="N49" s="1"/>
      <c r="O49" s="1"/>
      <c r="P49" s="1"/>
      <c r="Q49" s="34"/>
      <c r="R49" s="16"/>
    </row>
    <row r="50" spans="2:17" ht="12.75">
      <c r="B50" s="33"/>
      <c r="C50" s="43"/>
      <c r="D50" s="26"/>
      <c r="E50" s="43"/>
      <c r="F50" s="26"/>
      <c r="G50" s="26"/>
      <c r="H50" s="26"/>
      <c r="I50" s="26"/>
      <c r="J50" s="26"/>
      <c r="K50" s="26"/>
      <c r="L50" s="1"/>
      <c r="M50" s="1"/>
      <c r="N50" s="1"/>
      <c r="O50" s="1"/>
      <c r="P50" s="1"/>
      <c r="Q50" s="34"/>
    </row>
    <row r="51" spans="2:17" ht="12.75">
      <c r="B51" s="33"/>
      <c r="C51" s="43" t="s">
        <v>278</v>
      </c>
      <c r="D51" s="26"/>
      <c r="E51" s="43"/>
      <c r="F51" s="26"/>
      <c r="G51" s="185"/>
      <c r="H51" s="185"/>
      <c r="I51" s="26"/>
      <c r="J51" s="26"/>
      <c r="K51" s="26"/>
      <c r="L51" s="1"/>
      <c r="M51" s="1"/>
      <c r="N51" s="1"/>
      <c r="O51" s="1"/>
      <c r="P51" s="1"/>
      <c r="Q51" s="34"/>
    </row>
    <row r="52" spans="2:17" ht="12.75">
      <c r="B52" s="33"/>
      <c r="C52" s="43"/>
      <c r="D52" s="26"/>
      <c r="E52" s="43"/>
      <c r="F52" s="26"/>
      <c r="G52" s="26"/>
      <c r="H52" s="26"/>
      <c r="I52" s="26"/>
      <c r="J52" s="26"/>
      <c r="K52" s="26"/>
      <c r="L52" s="1"/>
      <c r="M52" s="1"/>
      <c r="N52" s="1"/>
      <c r="O52" s="1"/>
      <c r="P52" s="1"/>
      <c r="Q52" s="34"/>
    </row>
    <row r="53" spans="2:18" ht="12.75">
      <c r="B53" s="33"/>
      <c r="C53" s="43" t="s">
        <v>288</v>
      </c>
      <c r="D53" s="26"/>
      <c r="E53" s="43"/>
      <c r="F53" s="26"/>
      <c r="H53" s="26"/>
      <c r="I53" s="26"/>
      <c r="J53" s="26"/>
      <c r="K53" s="26"/>
      <c r="L53" s="1"/>
      <c r="M53" s="50" t="s">
        <v>608</v>
      </c>
      <c r="N53" s="1"/>
      <c r="O53" s="1"/>
      <c r="P53" s="1"/>
      <c r="Q53" s="34"/>
      <c r="R53" s="16"/>
    </row>
    <row r="54" spans="2:18" ht="12.75">
      <c r="B54" s="33"/>
      <c r="C54" s="43"/>
      <c r="D54" s="26"/>
      <c r="E54" s="43"/>
      <c r="F54" s="26"/>
      <c r="H54" s="26"/>
      <c r="I54" s="26"/>
      <c r="J54" s="26"/>
      <c r="K54" s="26"/>
      <c r="L54" s="1"/>
      <c r="M54" s="50"/>
      <c r="N54" s="1"/>
      <c r="O54" s="1"/>
      <c r="P54" s="1"/>
      <c r="Q54" s="34"/>
      <c r="R54" s="16"/>
    </row>
    <row r="55" spans="2:18" ht="12.75">
      <c r="B55" s="33"/>
      <c r="C55" s="43" t="s">
        <v>613</v>
      </c>
      <c r="D55" s="26"/>
      <c r="E55" s="43"/>
      <c r="F55" s="26"/>
      <c r="H55" s="26"/>
      <c r="I55" s="26"/>
      <c r="J55" s="26"/>
      <c r="K55" s="26"/>
      <c r="L55" s="1"/>
      <c r="M55" s="50"/>
      <c r="N55" s="1"/>
      <c r="O55" s="1"/>
      <c r="P55" s="1"/>
      <c r="Q55" s="34"/>
      <c r="R55" s="16"/>
    </row>
    <row r="56" spans="2:18" ht="12.75">
      <c r="B56" s="33"/>
      <c r="C56" s="43"/>
      <c r="D56" s="26"/>
      <c r="E56" s="43"/>
      <c r="F56" s="26"/>
      <c r="H56" s="26"/>
      <c r="I56" s="26"/>
      <c r="J56" s="26"/>
      <c r="K56" s="26"/>
      <c r="L56" s="1"/>
      <c r="M56" s="50"/>
      <c r="N56" s="1"/>
      <c r="O56" s="1"/>
      <c r="P56" s="1"/>
      <c r="Q56" s="34"/>
      <c r="R56" s="16"/>
    </row>
    <row r="57" spans="2:18" ht="12.75">
      <c r="B57" s="33"/>
      <c r="C57" s="43" t="s">
        <v>680</v>
      </c>
      <c r="D57" s="26"/>
      <c r="E57" s="43"/>
      <c r="F57" s="26"/>
      <c r="H57" s="26"/>
      <c r="I57" s="26"/>
      <c r="J57" s="26"/>
      <c r="K57" s="26"/>
      <c r="L57" s="1"/>
      <c r="M57" s="50"/>
      <c r="N57" s="1"/>
      <c r="O57" s="1"/>
      <c r="P57" s="1"/>
      <c r="Q57" s="34"/>
      <c r="R57" s="16"/>
    </row>
    <row r="58" spans="2:17" ht="12.75">
      <c r="B58" s="33"/>
      <c r="C58" s="43"/>
      <c r="D58" s="26"/>
      <c r="E58" s="43"/>
      <c r="F58" s="26"/>
      <c r="G58" s="26"/>
      <c r="H58" s="26"/>
      <c r="I58" s="26"/>
      <c r="J58" s="26"/>
      <c r="K58" s="26"/>
      <c r="L58" s="1"/>
      <c r="M58" s="1"/>
      <c r="N58" s="1"/>
      <c r="O58" s="1"/>
      <c r="P58" s="1"/>
      <c r="Q58" s="34"/>
    </row>
    <row r="59" spans="2:17" ht="12.75">
      <c r="B59" s="33"/>
      <c r="C59" s="43"/>
      <c r="D59" s="26"/>
      <c r="E59" s="43"/>
      <c r="F59" s="26"/>
      <c r="G59" s="26"/>
      <c r="H59" s="26"/>
      <c r="I59" s="26"/>
      <c r="J59" s="26"/>
      <c r="K59" s="26"/>
      <c r="L59" s="1"/>
      <c r="M59" s="1"/>
      <c r="N59" s="1"/>
      <c r="O59" s="1"/>
      <c r="P59" s="1"/>
      <c r="Q59" s="34"/>
    </row>
    <row r="60" spans="2:17" ht="12.75">
      <c r="B60" s="33"/>
      <c r="C60" s="180" t="s">
        <v>550</v>
      </c>
      <c r="D60" s="26"/>
      <c r="E60" s="43"/>
      <c r="F60" s="26"/>
      <c r="G60" s="26"/>
      <c r="H60" s="26"/>
      <c r="I60" s="26"/>
      <c r="J60" s="26"/>
      <c r="K60" s="26"/>
      <c r="L60" s="1"/>
      <c r="M60" s="1"/>
      <c r="N60" s="1"/>
      <c r="O60" s="1"/>
      <c r="P60" s="1"/>
      <c r="Q60" s="34"/>
    </row>
    <row r="61" spans="2:17" ht="12.75">
      <c r="B61" s="33"/>
      <c r="C61" s="43"/>
      <c r="D61" s="26"/>
      <c r="E61" s="43"/>
      <c r="F61" s="26"/>
      <c r="G61" s="26"/>
      <c r="H61" s="26"/>
      <c r="I61" s="26"/>
      <c r="J61" s="26"/>
      <c r="K61" s="26"/>
      <c r="L61" s="1"/>
      <c r="M61" s="1"/>
      <c r="N61" s="1"/>
      <c r="O61" s="1"/>
      <c r="P61" s="1"/>
      <c r="Q61" s="34"/>
    </row>
    <row r="62" spans="2:17" ht="12.75">
      <c r="B62" s="33"/>
      <c r="C62" s="16" t="s">
        <v>551</v>
      </c>
      <c r="D62" s="26"/>
      <c r="E62" s="43"/>
      <c r="F62" s="26"/>
      <c r="G62" s="26"/>
      <c r="H62" s="26"/>
      <c r="I62" s="26"/>
      <c r="J62" s="26"/>
      <c r="K62" s="26"/>
      <c r="L62" s="1"/>
      <c r="M62" s="1"/>
      <c r="N62" s="1"/>
      <c r="O62" s="1"/>
      <c r="P62" s="1"/>
      <c r="Q62" s="34"/>
    </row>
    <row r="63" spans="2:17" ht="12.75">
      <c r="B63" s="33"/>
      <c r="C63" s="43"/>
      <c r="D63" s="26"/>
      <c r="E63" s="43"/>
      <c r="F63" s="26"/>
      <c r="G63" s="26"/>
      <c r="H63" s="26"/>
      <c r="I63" s="26"/>
      <c r="J63" s="26"/>
      <c r="K63" s="26"/>
      <c r="L63" s="1"/>
      <c r="M63" s="1"/>
      <c r="N63" s="1"/>
      <c r="O63" s="1"/>
      <c r="P63" s="1"/>
      <c r="Q63" s="34"/>
    </row>
    <row r="64" spans="2:17" ht="12.75">
      <c r="B64" s="33"/>
      <c r="C64" s="43" t="s">
        <v>552</v>
      </c>
      <c r="D64" s="26"/>
      <c r="E64" s="43"/>
      <c r="F64" s="26"/>
      <c r="G64" s="26"/>
      <c r="H64" s="26"/>
      <c r="I64" s="26"/>
      <c r="J64" s="26"/>
      <c r="K64" s="26"/>
      <c r="L64" s="1"/>
      <c r="M64" s="1"/>
      <c r="N64" s="1"/>
      <c r="O64" s="1"/>
      <c r="P64" s="1"/>
      <c r="Q64" s="34"/>
    </row>
    <row r="65" spans="2:17" ht="12.75">
      <c r="B65" s="33"/>
      <c r="C65" s="43"/>
      <c r="D65" s="26"/>
      <c r="E65" s="43"/>
      <c r="F65" s="26"/>
      <c r="G65" s="26"/>
      <c r="H65" s="26"/>
      <c r="I65" s="26"/>
      <c r="J65" s="26"/>
      <c r="K65" s="26"/>
      <c r="L65" s="1"/>
      <c r="M65" s="1"/>
      <c r="N65" s="1"/>
      <c r="O65" s="1"/>
      <c r="P65" s="1"/>
      <c r="Q65" s="34"/>
    </row>
    <row r="66" spans="2:17" ht="12.75">
      <c r="B66" s="33"/>
      <c r="C66" s="43" t="s">
        <v>553</v>
      </c>
      <c r="D66" s="26"/>
      <c r="E66" s="43"/>
      <c r="F66" s="26"/>
      <c r="G66" s="26"/>
      <c r="H66" s="26"/>
      <c r="I66" s="26"/>
      <c r="J66" s="26"/>
      <c r="K66" s="26"/>
      <c r="L66" s="1"/>
      <c r="M66" s="1"/>
      <c r="N66" s="1"/>
      <c r="O66" s="1"/>
      <c r="P66" s="1"/>
      <c r="Q66" s="34"/>
    </row>
    <row r="67" spans="2:17" ht="12.75">
      <c r="B67" s="33"/>
      <c r="C67" s="43" t="s">
        <v>554</v>
      </c>
      <c r="D67" s="26"/>
      <c r="E67" s="43"/>
      <c r="F67" s="26"/>
      <c r="G67" s="26"/>
      <c r="H67" s="26"/>
      <c r="I67" s="26"/>
      <c r="J67" s="26"/>
      <c r="K67" s="26"/>
      <c r="L67" s="1"/>
      <c r="M67" s="1"/>
      <c r="N67" s="1"/>
      <c r="O67" s="1"/>
      <c r="P67" s="1"/>
      <c r="Q67" s="34"/>
    </row>
    <row r="68" spans="2:17" ht="12.75">
      <c r="B68" s="33"/>
      <c r="C68" s="43"/>
      <c r="D68" s="26"/>
      <c r="E68" s="43"/>
      <c r="F68" s="26"/>
      <c r="G68" s="26"/>
      <c r="H68" s="26"/>
      <c r="I68" s="26"/>
      <c r="J68" s="26"/>
      <c r="K68" s="26"/>
      <c r="L68" s="1"/>
      <c r="M68" s="1"/>
      <c r="N68" s="1"/>
      <c r="O68" s="1"/>
      <c r="P68" s="1"/>
      <c r="Q68" s="34"/>
    </row>
    <row r="69" spans="2:17" ht="12.75">
      <c r="B69" s="33"/>
      <c r="C69" s="43" t="s">
        <v>556</v>
      </c>
      <c r="D69" s="26"/>
      <c r="E69" s="43"/>
      <c r="F69" s="26"/>
      <c r="G69" s="26"/>
      <c r="H69" s="26"/>
      <c r="I69" s="26"/>
      <c r="J69" s="26"/>
      <c r="K69" s="26"/>
      <c r="L69" s="1"/>
      <c r="M69" s="1"/>
      <c r="N69" s="1"/>
      <c r="O69" s="1"/>
      <c r="P69" s="1"/>
      <c r="Q69" s="34"/>
    </row>
    <row r="70" spans="2:17" ht="12.75">
      <c r="B70" s="33"/>
      <c r="C70" s="43" t="s">
        <v>557</v>
      </c>
      <c r="D70" s="26"/>
      <c r="E70" s="43"/>
      <c r="F70" s="26"/>
      <c r="G70" s="26"/>
      <c r="H70" s="26"/>
      <c r="I70" s="26"/>
      <c r="J70" s="26"/>
      <c r="K70" s="26"/>
      <c r="L70" s="1"/>
      <c r="M70" s="1"/>
      <c r="N70" s="1"/>
      <c r="O70" s="1"/>
      <c r="P70" s="1"/>
      <c r="Q70" s="34"/>
    </row>
    <row r="71" spans="2:17" ht="12.75">
      <c r="B71" s="33"/>
      <c r="C71" s="43"/>
      <c r="D71" s="26"/>
      <c r="E71" s="43"/>
      <c r="F71" s="26"/>
      <c r="G71" s="26"/>
      <c r="H71" s="26"/>
      <c r="I71" s="26"/>
      <c r="J71" s="26"/>
      <c r="K71" s="26"/>
      <c r="L71" s="1"/>
      <c r="M71" s="1"/>
      <c r="N71" s="1"/>
      <c r="O71" s="1"/>
      <c r="P71" s="1"/>
      <c r="Q71" s="34"/>
    </row>
    <row r="72" spans="2:17" ht="12.75">
      <c r="B72" s="33"/>
      <c r="C72" s="43" t="s">
        <v>555</v>
      </c>
      <c r="D72" s="26"/>
      <c r="E72" s="43"/>
      <c r="F72" s="26"/>
      <c r="G72" s="26"/>
      <c r="H72" s="26"/>
      <c r="I72" s="26"/>
      <c r="J72" s="26"/>
      <c r="K72" s="26"/>
      <c r="L72" s="1"/>
      <c r="M72" s="1"/>
      <c r="N72" s="1"/>
      <c r="O72" s="1"/>
      <c r="P72" s="1"/>
      <c r="Q72" s="34"/>
    </row>
    <row r="73" spans="2:17" ht="12.75">
      <c r="B73" s="33"/>
      <c r="C73" s="43"/>
      <c r="D73" s="26"/>
      <c r="E73" s="43"/>
      <c r="F73" s="26"/>
      <c r="G73" s="26"/>
      <c r="H73" s="26"/>
      <c r="I73" s="26"/>
      <c r="J73" s="26"/>
      <c r="K73" s="26"/>
      <c r="L73" s="1"/>
      <c r="M73" s="1"/>
      <c r="N73" s="1"/>
      <c r="O73" s="1"/>
      <c r="P73" s="1"/>
      <c r="Q73" s="34"/>
    </row>
    <row r="74" spans="2:17" ht="13.5" thickBot="1">
      <c r="B74" s="35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8"/>
    </row>
    <row r="79" ht="12.75">
      <c r="C79" s="16"/>
    </row>
    <row r="80" ht="12.75">
      <c r="C80" s="16"/>
    </row>
    <row r="81" spans="3:18" ht="12.75">
      <c r="C81" s="16"/>
      <c r="Q81" s="1"/>
      <c r="R81" s="1"/>
    </row>
    <row r="82" spans="3:18" ht="12.75">
      <c r="C82" s="16"/>
      <c r="Q82" s="1"/>
      <c r="R82" s="1"/>
    </row>
    <row r="83" spans="3:18" ht="15">
      <c r="C83" s="186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"/>
    </row>
    <row r="84" spans="3:18" ht="15">
      <c r="C84" s="186"/>
      <c r="D84" s="187"/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"/>
    </row>
    <row r="85" spans="3:18" ht="15">
      <c r="C85" s="186"/>
      <c r="D85" s="187"/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"/>
    </row>
    <row r="86" spans="3:18" ht="12.75">
      <c r="C86" s="187"/>
      <c r="D86" s="187"/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"/>
    </row>
    <row r="87" spans="3:18" ht="12.75">
      <c r="C87" s="188"/>
      <c r="D87" s="188"/>
      <c r="E87" s="188"/>
      <c r="F87" s="188"/>
      <c r="G87" s="188"/>
      <c r="H87" s="189"/>
      <c r="I87" s="188"/>
      <c r="J87" s="188"/>
      <c r="K87" s="188"/>
      <c r="L87" s="188"/>
      <c r="M87" s="188"/>
      <c r="N87" s="187"/>
      <c r="O87" s="187"/>
      <c r="P87" s="187"/>
      <c r="Q87" s="187"/>
      <c r="R87" s="1"/>
    </row>
    <row r="88" spans="3:18" ht="15">
      <c r="C88" s="46"/>
      <c r="D88" s="190"/>
      <c r="E88" s="191"/>
      <c r="F88" s="192"/>
      <c r="G88" s="192"/>
      <c r="H88" s="193"/>
      <c r="I88" s="187"/>
      <c r="J88" s="190"/>
      <c r="K88" s="190"/>
      <c r="L88" s="192"/>
      <c r="M88" s="192"/>
      <c r="N88" s="187"/>
      <c r="O88" s="187"/>
      <c r="P88" s="187"/>
      <c r="Q88" s="187"/>
      <c r="R88" s="1"/>
    </row>
    <row r="89" spans="3:18" ht="15">
      <c r="C89" s="194"/>
      <c r="D89" s="193"/>
      <c r="E89" s="195"/>
      <c r="F89" s="196"/>
      <c r="G89" s="197"/>
      <c r="H89" s="190"/>
      <c r="I89" s="193"/>
      <c r="J89" s="193"/>
      <c r="K89" s="193"/>
      <c r="L89" s="196"/>
      <c r="M89" s="197"/>
      <c r="N89" s="187"/>
      <c r="O89" s="187"/>
      <c r="P89" s="187"/>
      <c r="Q89" s="187"/>
      <c r="R89" s="1"/>
    </row>
    <row r="90" spans="3:18" ht="15">
      <c r="C90" s="46"/>
      <c r="D90" s="147"/>
      <c r="E90" s="191"/>
      <c r="F90" s="198"/>
      <c r="G90" s="198"/>
      <c r="H90" s="198"/>
      <c r="I90" s="198"/>
      <c r="J90" s="198"/>
      <c r="K90" s="198"/>
      <c r="L90" s="198"/>
      <c r="M90" s="197"/>
      <c r="N90" s="187"/>
      <c r="O90" s="187"/>
      <c r="P90" s="187"/>
      <c r="Q90" s="187"/>
      <c r="R90" s="1"/>
    </row>
    <row r="91" spans="3:18" ht="12.75">
      <c r="C91" s="194"/>
      <c r="D91" s="145"/>
      <c r="E91" s="199"/>
      <c r="F91" s="196"/>
      <c r="G91" s="197"/>
      <c r="H91" s="190"/>
      <c r="I91" s="193"/>
      <c r="J91" s="193"/>
      <c r="K91" s="193"/>
      <c r="L91" s="196"/>
      <c r="M91" s="197"/>
      <c r="N91" s="187"/>
      <c r="O91" s="187"/>
      <c r="P91" s="187"/>
      <c r="Q91" s="187"/>
      <c r="R91" s="1"/>
    </row>
    <row r="92" spans="3:18" ht="15">
      <c r="C92" s="46"/>
      <c r="D92" s="147"/>
      <c r="E92" s="191"/>
      <c r="F92" s="147"/>
      <c r="G92" s="147"/>
      <c r="H92" s="147"/>
      <c r="I92" s="145"/>
      <c r="J92" s="145"/>
      <c r="K92" s="145"/>
      <c r="L92" s="145"/>
      <c r="M92" s="145"/>
      <c r="N92" s="145"/>
      <c r="O92" s="145"/>
      <c r="P92" s="145"/>
      <c r="Q92" s="187"/>
      <c r="R92" s="1"/>
    </row>
    <row r="93" spans="3:18" ht="15">
      <c r="C93" s="6"/>
      <c r="D93" s="147"/>
      <c r="E93" s="191"/>
      <c r="F93" s="147"/>
      <c r="G93" s="147"/>
      <c r="H93" s="147"/>
      <c r="I93" s="145"/>
      <c r="J93" s="145"/>
      <c r="K93" s="145"/>
      <c r="L93" s="145"/>
      <c r="M93" s="145"/>
      <c r="N93" s="145"/>
      <c r="O93" s="145"/>
      <c r="P93" s="145"/>
      <c r="Q93" s="187"/>
      <c r="R93" s="1"/>
    </row>
    <row r="94" spans="3:18" ht="15">
      <c r="C94" s="6"/>
      <c r="D94" s="147"/>
      <c r="E94" s="191"/>
      <c r="F94" s="147"/>
      <c r="G94" s="147"/>
      <c r="H94" s="147"/>
      <c r="I94" s="145"/>
      <c r="J94" s="145"/>
      <c r="K94" s="145"/>
      <c r="L94" s="145"/>
      <c r="M94" s="145"/>
      <c r="N94" s="145"/>
      <c r="O94" s="145"/>
      <c r="P94" s="145"/>
      <c r="Q94" s="187"/>
      <c r="R94" s="1"/>
    </row>
    <row r="95" spans="17:18" ht="12.75">
      <c r="Q95" s="1"/>
      <c r="R95" s="1"/>
    </row>
    <row r="96" spans="17:18" ht="12.75">
      <c r="Q96" s="1"/>
      <c r="R96" s="1"/>
    </row>
  </sheetData>
  <sheetProtection/>
  <hyperlinks>
    <hyperlink ref="M45" r:id="rId1" display="UCAS - Dictionary of terms"/>
    <hyperlink ref="M38" r:id="rId2" display="List of universities and colleges"/>
    <hyperlink ref="M43" r:id="rId3" display="Tariff"/>
    <hyperlink ref="M49" r:id="rId4" display="Information on JACS"/>
    <hyperlink ref="M53" r:id="rId5" display="Information on adjustment"/>
    <hyperlink ref="P11" location="'competitor group'!A1" display="competitor group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4" r:id="rId7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tabColor theme="0"/>
  </sheetPr>
  <dimension ref="B8:R83"/>
  <sheetViews>
    <sheetView showGridLines="0" zoomScalePageLayoutView="0" workbookViewId="0" topLeftCell="A1">
      <selection activeCell="I5" sqref="I5"/>
    </sheetView>
  </sheetViews>
  <sheetFormatPr defaultColWidth="9.140625" defaultRowHeight="12.75"/>
  <cols>
    <col min="1" max="1" width="9.140625" style="200" customWidth="1"/>
    <col min="2" max="2" width="1.57421875" style="200" customWidth="1"/>
    <col min="3" max="3" width="6.421875" style="200" customWidth="1"/>
    <col min="4" max="4" width="15.421875" style="200" customWidth="1"/>
    <col min="5" max="13" width="9.140625" style="200" customWidth="1"/>
    <col min="14" max="14" width="9.421875" style="200" customWidth="1"/>
    <col min="15" max="16384" width="9.140625" style="200" customWidth="1"/>
  </cols>
  <sheetData>
    <row r="1" ht="12.75"/>
    <row r="2" ht="12.75"/>
    <row r="3" ht="12.75"/>
    <row r="4" ht="12.75"/>
    <row r="5" ht="12.75"/>
    <row r="6" ht="12.75"/>
    <row r="7" ht="13.5" thickBot="1"/>
    <row r="8" spans="2:18" ht="12.75">
      <c r="B8" s="218"/>
      <c r="C8" s="217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5"/>
      <c r="R8" s="208"/>
    </row>
    <row r="9" spans="2:18" ht="12.75">
      <c r="B9" s="214"/>
      <c r="C9" s="187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5"/>
      <c r="R9" s="208"/>
    </row>
    <row r="10" spans="2:18" ht="12.75">
      <c r="B10" s="207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5"/>
      <c r="R10" s="208"/>
    </row>
    <row r="11" spans="2:18" ht="12.75">
      <c r="B11" s="207"/>
      <c r="C11" s="213" t="s">
        <v>282</v>
      </c>
      <c r="D11" s="213"/>
      <c r="E11" s="213"/>
      <c r="F11" s="213"/>
      <c r="G11" s="213"/>
      <c r="H11" s="213"/>
      <c r="I11" s="213"/>
      <c r="J11" s="213"/>
      <c r="K11" s="213"/>
      <c r="L11" s="212"/>
      <c r="M11" s="50" t="s">
        <v>281</v>
      </c>
      <c r="N11" s="212"/>
      <c r="O11" s="211"/>
      <c r="R11" s="208"/>
    </row>
    <row r="12" spans="2:18" ht="12.75">
      <c r="B12" s="207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O12" s="205"/>
      <c r="R12" s="208"/>
    </row>
    <row r="13" spans="2:18" ht="12.75">
      <c r="B13" s="207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5"/>
      <c r="R13" s="208"/>
    </row>
    <row r="14" spans="2:18" ht="12.75">
      <c r="B14" s="207"/>
      <c r="G14" s="206"/>
      <c r="H14" s="206"/>
      <c r="I14" s="206"/>
      <c r="J14" s="206"/>
      <c r="K14" s="206"/>
      <c r="L14" s="206"/>
      <c r="M14" s="206"/>
      <c r="N14" s="206"/>
      <c r="O14" s="205"/>
      <c r="R14" s="208"/>
    </row>
    <row r="15" spans="2:18" ht="12.75">
      <c r="B15" s="207"/>
      <c r="C15" s="208" t="s">
        <v>0</v>
      </c>
      <c r="D15" s="206"/>
      <c r="E15" s="208" t="s">
        <v>681</v>
      </c>
      <c r="F15" s="206"/>
      <c r="G15" s="206"/>
      <c r="H15" s="206"/>
      <c r="I15" s="206"/>
      <c r="J15" s="206"/>
      <c r="K15" s="206"/>
      <c r="L15" s="206"/>
      <c r="M15" s="206"/>
      <c r="N15" s="206"/>
      <c r="O15" s="205"/>
      <c r="R15" s="208"/>
    </row>
    <row r="16" spans="2:18" ht="12.75">
      <c r="B16" s="207"/>
      <c r="C16" s="208"/>
      <c r="D16" s="206"/>
      <c r="E16" s="208"/>
      <c r="F16" s="206"/>
      <c r="G16" s="206"/>
      <c r="H16" s="206"/>
      <c r="I16" s="206"/>
      <c r="J16" s="206"/>
      <c r="K16" s="206"/>
      <c r="L16" s="206"/>
      <c r="M16" s="206"/>
      <c r="N16" s="206"/>
      <c r="O16" s="205"/>
      <c r="R16" s="208"/>
    </row>
    <row r="17" spans="2:18" ht="12.75">
      <c r="B17" s="207"/>
      <c r="C17" s="208" t="s">
        <v>673</v>
      </c>
      <c r="D17" s="206"/>
      <c r="E17" s="208" t="s">
        <v>672</v>
      </c>
      <c r="F17" s="206"/>
      <c r="G17" s="206"/>
      <c r="H17" s="206"/>
      <c r="I17" s="206"/>
      <c r="J17" s="206"/>
      <c r="K17" s="206"/>
      <c r="L17" s="206"/>
      <c r="M17" s="206"/>
      <c r="N17" s="206"/>
      <c r="O17" s="205"/>
      <c r="R17" s="208"/>
    </row>
    <row r="18" spans="2:18" ht="12.75">
      <c r="B18" s="207"/>
      <c r="C18" s="208"/>
      <c r="D18" s="206"/>
      <c r="E18" s="208" t="s">
        <v>671</v>
      </c>
      <c r="F18" s="206"/>
      <c r="G18" s="206"/>
      <c r="H18" s="206"/>
      <c r="I18" s="206"/>
      <c r="J18" s="206"/>
      <c r="K18" s="206"/>
      <c r="L18" s="206"/>
      <c r="M18" s="206"/>
      <c r="N18" s="206"/>
      <c r="O18" s="205"/>
      <c r="R18" s="208"/>
    </row>
    <row r="19" spans="2:18" ht="12.75">
      <c r="B19" s="207"/>
      <c r="C19" s="208"/>
      <c r="D19" s="206"/>
      <c r="E19" s="208" t="s">
        <v>670</v>
      </c>
      <c r="F19" s="206"/>
      <c r="G19" s="206"/>
      <c r="H19" s="206"/>
      <c r="I19" s="206"/>
      <c r="J19" s="206"/>
      <c r="K19" s="206"/>
      <c r="L19" s="206"/>
      <c r="M19" s="206"/>
      <c r="N19" s="206"/>
      <c r="O19" s="205"/>
      <c r="R19" s="208"/>
    </row>
    <row r="20" spans="2:18" ht="12.75">
      <c r="B20" s="207"/>
      <c r="C20" s="208"/>
      <c r="D20" s="206"/>
      <c r="E20" s="208" t="s">
        <v>669</v>
      </c>
      <c r="F20" s="206"/>
      <c r="G20" s="206"/>
      <c r="H20" s="206"/>
      <c r="I20" s="206"/>
      <c r="J20" s="206"/>
      <c r="K20" s="206"/>
      <c r="L20" s="206"/>
      <c r="M20" s="206"/>
      <c r="N20" s="206"/>
      <c r="O20" s="205"/>
      <c r="R20" s="208"/>
    </row>
    <row r="21" spans="2:18" ht="12.75">
      <c r="B21" s="207"/>
      <c r="F21" s="206"/>
      <c r="G21" s="206"/>
      <c r="H21" s="206"/>
      <c r="I21" s="206"/>
      <c r="J21" s="206"/>
      <c r="K21" s="206"/>
      <c r="L21" s="206"/>
      <c r="M21" s="206"/>
      <c r="N21" s="206"/>
      <c r="O21" s="205"/>
      <c r="R21" s="208"/>
    </row>
    <row r="22" spans="2:18" ht="12.75">
      <c r="B22" s="207"/>
      <c r="C22" s="208" t="s">
        <v>668</v>
      </c>
      <c r="D22" s="206"/>
      <c r="E22" s="208" t="s">
        <v>667</v>
      </c>
      <c r="F22" s="206"/>
      <c r="G22" s="206"/>
      <c r="H22" s="206"/>
      <c r="I22" s="206"/>
      <c r="J22" s="206"/>
      <c r="K22" s="206"/>
      <c r="L22" s="206"/>
      <c r="M22" s="206"/>
      <c r="N22" s="206"/>
      <c r="O22" s="205"/>
      <c r="R22" s="208"/>
    </row>
    <row r="23" spans="2:18" ht="12.75">
      <c r="B23" s="207"/>
      <c r="C23" s="206"/>
      <c r="D23" s="206"/>
      <c r="E23" s="208"/>
      <c r="F23" s="206"/>
      <c r="G23" s="206"/>
      <c r="H23" s="206"/>
      <c r="I23" s="206"/>
      <c r="J23" s="206"/>
      <c r="K23" s="206"/>
      <c r="L23" s="206"/>
      <c r="M23" s="206"/>
      <c r="N23" s="206"/>
      <c r="O23" s="205"/>
      <c r="R23" s="208"/>
    </row>
    <row r="24" spans="2:18" ht="12.75">
      <c r="B24" s="207"/>
      <c r="C24" s="208" t="s">
        <v>666</v>
      </c>
      <c r="D24" s="206"/>
      <c r="E24" s="208" t="s">
        <v>665</v>
      </c>
      <c r="F24" s="206"/>
      <c r="G24" s="206"/>
      <c r="H24" s="206"/>
      <c r="I24" s="206"/>
      <c r="J24" s="206"/>
      <c r="K24" s="206"/>
      <c r="L24" s="206"/>
      <c r="M24" s="206"/>
      <c r="N24" s="206"/>
      <c r="O24" s="205"/>
      <c r="R24" s="208"/>
    </row>
    <row r="25" spans="2:18" ht="12.75">
      <c r="B25" s="207"/>
      <c r="C25" s="206"/>
      <c r="D25" s="206"/>
      <c r="E25" s="208" t="s">
        <v>664</v>
      </c>
      <c r="F25" s="206"/>
      <c r="G25" s="206"/>
      <c r="H25" s="206"/>
      <c r="I25" s="206"/>
      <c r="J25" s="206"/>
      <c r="K25" s="206"/>
      <c r="L25" s="206"/>
      <c r="M25" s="206"/>
      <c r="N25" s="206"/>
      <c r="O25" s="205"/>
      <c r="R25" s="208"/>
    </row>
    <row r="26" spans="2:18" ht="12.75">
      <c r="B26" s="207"/>
      <c r="C26" s="206"/>
      <c r="D26" s="206"/>
      <c r="E26" s="208" t="s">
        <v>663</v>
      </c>
      <c r="F26" s="206"/>
      <c r="G26" s="206"/>
      <c r="H26" s="206"/>
      <c r="I26" s="206"/>
      <c r="J26" s="206"/>
      <c r="K26" s="206"/>
      <c r="L26" s="206"/>
      <c r="M26" s="206"/>
      <c r="N26" s="206"/>
      <c r="O26" s="205"/>
      <c r="R26" s="208"/>
    </row>
    <row r="27" spans="2:18" ht="12.75">
      <c r="B27" s="207"/>
      <c r="G27" s="206"/>
      <c r="H27" s="206"/>
      <c r="I27" s="206"/>
      <c r="J27" s="206"/>
      <c r="K27" s="206"/>
      <c r="L27" s="206"/>
      <c r="M27" s="206"/>
      <c r="N27" s="206"/>
      <c r="O27" s="205"/>
      <c r="R27" s="208"/>
    </row>
    <row r="28" spans="2:18" ht="12.75">
      <c r="B28" s="207"/>
      <c r="C28" s="208" t="s">
        <v>662</v>
      </c>
      <c r="D28" s="206"/>
      <c r="E28" s="208" t="s">
        <v>661</v>
      </c>
      <c r="F28" s="206"/>
      <c r="G28" s="206"/>
      <c r="H28" s="206"/>
      <c r="I28" s="206"/>
      <c r="J28" s="206"/>
      <c r="K28" s="206"/>
      <c r="L28" s="206"/>
      <c r="M28" s="206"/>
      <c r="N28" s="206"/>
      <c r="O28" s="205"/>
      <c r="R28" s="208"/>
    </row>
    <row r="29" spans="2:18" ht="12.75">
      <c r="B29" s="207"/>
      <c r="C29" s="208"/>
      <c r="D29" s="206"/>
      <c r="E29" s="208"/>
      <c r="F29" s="206"/>
      <c r="G29" s="206"/>
      <c r="H29" s="206"/>
      <c r="I29" s="206"/>
      <c r="J29" s="206"/>
      <c r="K29" s="206"/>
      <c r="L29" s="206"/>
      <c r="M29" s="206"/>
      <c r="N29" s="206"/>
      <c r="O29" s="205"/>
      <c r="R29" s="206"/>
    </row>
    <row r="30" spans="2:18" ht="12.75">
      <c r="B30" s="207"/>
      <c r="C30" s="208" t="s">
        <v>660</v>
      </c>
      <c r="D30" s="206"/>
      <c r="E30" s="208" t="s">
        <v>659</v>
      </c>
      <c r="F30" s="206"/>
      <c r="G30" s="206"/>
      <c r="H30" s="206"/>
      <c r="I30" s="206"/>
      <c r="J30" s="206"/>
      <c r="K30" s="206"/>
      <c r="L30" s="206"/>
      <c r="M30" s="206"/>
      <c r="N30" s="206"/>
      <c r="O30" s="205"/>
      <c r="R30" s="206"/>
    </row>
    <row r="31" spans="2:18" ht="12.75">
      <c r="B31" s="207"/>
      <c r="C31" s="206"/>
      <c r="D31" s="206"/>
      <c r="E31" s="208" t="s">
        <v>658</v>
      </c>
      <c r="F31" s="206"/>
      <c r="G31" s="206"/>
      <c r="H31" s="206"/>
      <c r="I31" s="206"/>
      <c r="J31" s="206"/>
      <c r="K31" s="206"/>
      <c r="L31" s="206"/>
      <c r="M31" s="206"/>
      <c r="N31" s="206"/>
      <c r="O31" s="205"/>
      <c r="R31" s="208"/>
    </row>
    <row r="32" spans="2:18" ht="12.75">
      <c r="B32" s="207"/>
      <c r="C32" s="206"/>
      <c r="D32" s="206"/>
      <c r="E32" s="208" t="s">
        <v>657</v>
      </c>
      <c r="F32" s="206"/>
      <c r="G32" s="206"/>
      <c r="H32" s="206"/>
      <c r="I32" s="206"/>
      <c r="J32" s="206"/>
      <c r="K32" s="206"/>
      <c r="L32" s="206"/>
      <c r="M32" s="206"/>
      <c r="N32" s="206"/>
      <c r="O32" s="205"/>
      <c r="R32" s="208"/>
    </row>
    <row r="33" spans="2:18" ht="12.75">
      <c r="B33" s="207"/>
      <c r="C33" s="206"/>
      <c r="D33" s="208"/>
      <c r="E33" s="208"/>
      <c r="F33" s="206"/>
      <c r="G33" s="206"/>
      <c r="H33" s="206"/>
      <c r="I33" s="206"/>
      <c r="J33" s="206"/>
      <c r="K33" s="206"/>
      <c r="L33" s="206"/>
      <c r="M33" s="206"/>
      <c r="N33" s="206"/>
      <c r="O33" s="205"/>
      <c r="R33" s="208"/>
    </row>
    <row r="34" spans="2:18" ht="12.75">
      <c r="B34" s="207"/>
      <c r="C34" s="208" t="s">
        <v>65</v>
      </c>
      <c r="D34" s="206"/>
      <c r="E34" s="208" t="s">
        <v>656</v>
      </c>
      <c r="F34" s="206"/>
      <c r="G34" s="206"/>
      <c r="H34" s="206"/>
      <c r="I34" s="206"/>
      <c r="J34" s="206"/>
      <c r="K34" s="206"/>
      <c r="L34" s="206"/>
      <c r="M34" s="206"/>
      <c r="N34" s="206"/>
      <c r="O34" s="205"/>
      <c r="R34" s="208"/>
    </row>
    <row r="35" spans="2:18" ht="12.75">
      <c r="B35" s="207"/>
      <c r="C35" s="206"/>
      <c r="D35" s="206"/>
      <c r="E35" s="208" t="s">
        <v>655</v>
      </c>
      <c r="G35" s="206"/>
      <c r="H35" s="206"/>
      <c r="I35" s="206"/>
      <c r="J35" s="206"/>
      <c r="K35" s="206"/>
      <c r="L35" s="206"/>
      <c r="M35" s="206"/>
      <c r="N35" s="206"/>
      <c r="O35" s="205"/>
      <c r="R35" s="206"/>
    </row>
    <row r="36" spans="2:18" ht="12.75">
      <c r="B36" s="207"/>
      <c r="G36" s="206"/>
      <c r="H36" s="206"/>
      <c r="I36" s="206"/>
      <c r="J36" s="206"/>
      <c r="K36" s="206"/>
      <c r="L36" s="206"/>
      <c r="M36" s="206"/>
      <c r="N36" s="206"/>
      <c r="O36" s="205"/>
      <c r="R36" s="206"/>
    </row>
    <row r="37" spans="2:18" ht="12.75">
      <c r="B37" s="207"/>
      <c r="C37" s="208" t="s">
        <v>654</v>
      </c>
      <c r="D37" s="206"/>
      <c r="E37" s="208" t="s">
        <v>653</v>
      </c>
      <c r="G37" s="206"/>
      <c r="H37" s="206"/>
      <c r="I37" s="206"/>
      <c r="J37" s="206"/>
      <c r="K37" s="206"/>
      <c r="L37" s="206"/>
      <c r="M37" s="206"/>
      <c r="N37" s="206"/>
      <c r="O37" s="205"/>
      <c r="R37" s="206"/>
    </row>
    <row r="38" spans="2:18" ht="12.75">
      <c r="B38" s="207"/>
      <c r="C38" s="206"/>
      <c r="D38" s="206"/>
      <c r="E38" s="208" t="s">
        <v>652</v>
      </c>
      <c r="F38" s="206"/>
      <c r="G38" s="206"/>
      <c r="H38" s="206"/>
      <c r="I38" s="206"/>
      <c r="J38" s="206"/>
      <c r="K38" s="206"/>
      <c r="L38" s="206"/>
      <c r="M38" s="206"/>
      <c r="N38" s="206"/>
      <c r="O38" s="205"/>
      <c r="R38" s="206"/>
    </row>
    <row r="39" spans="2:18" ht="12.75">
      <c r="B39" s="207"/>
      <c r="C39" s="208"/>
      <c r="D39" s="206"/>
      <c r="E39" s="208"/>
      <c r="F39" s="206"/>
      <c r="G39" s="206"/>
      <c r="H39" s="206"/>
      <c r="I39" s="206"/>
      <c r="J39" s="206"/>
      <c r="K39" s="206"/>
      <c r="L39" s="206"/>
      <c r="M39" s="206"/>
      <c r="N39" s="206"/>
      <c r="O39" s="205"/>
      <c r="R39" s="206"/>
    </row>
    <row r="40" spans="2:18" ht="12.75">
      <c r="B40" s="207"/>
      <c r="C40" s="208" t="s">
        <v>651</v>
      </c>
      <c r="D40" s="206"/>
      <c r="E40" s="208" t="s">
        <v>650</v>
      </c>
      <c r="F40" s="206"/>
      <c r="G40" s="206"/>
      <c r="H40" s="206"/>
      <c r="I40" s="206"/>
      <c r="J40" s="206"/>
      <c r="K40" s="206"/>
      <c r="L40" s="206"/>
      <c r="M40" s="206"/>
      <c r="N40" s="206"/>
      <c r="O40" s="205"/>
      <c r="R40" s="206"/>
    </row>
    <row r="41" spans="2:18" ht="12.75">
      <c r="B41" s="207"/>
      <c r="C41" s="208"/>
      <c r="D41" s="206"/>
      <c r="E41" s="208"/>
      <c r="F41" s="206"/>
      <c r="G41" s="206"/>
      <c r="H41" s="206"/>
      <c r="I41" s="206"/>
      <c r="J41" s="206"/>
      <c r="K41" s="206"/>
      <c r="L41" s="206"/>
      <c r="M41" s="206"/>
      <c r="N41" s="206"/>
      <c r="O41" s="205"/>
      <c r="R41" s="206"/>
    </row>
    <row r="42" spans="2:18" ht="12.75">
      <c r="B42" s="207"/>
      <c r="C42" s="208" t="s">
        <v>649</v>
      </c>
      <c r="D42" s="206"/>
      <c r="E42" s="208" t="s">
        <v>648</v>
      </c>
      <c r="F42" s="206"/>
      <c r="G42" s="206"/>
      <c r="H42" s="206"/>
      <c r="I42" s="206"/>
      <c r="J42" s="206"/>
      <c r="K42" s="206"/>
      <c r="L42" s="206"/>
      <c r="M42" s="206"/>
      <c r="N42" s="206"/>
      <c r="O42" s="205"/>
      <c r="R42" s="206"/>
    </row>
    <row r="43" spans="2:18" ht="12.75">
      <c r="B43" s="207"/>
      <c r="C43" s="206"/>
      <c r="D43" s="206"/>
      <c r="E43" s="206"/>
      <c r="F43" s="206"/>
      <c r="G43" s="206"/>
      <c r="H43" s="206"/>
      <c r="I43" s="206"/>
      <c r="J43" s="206"/>
      <c r="K43" s="206"/>
      <c r="L43" s="50"/>
      <c r="M43" s="206"/>
      <c r="N43" s="206"/>
      <c r="O43" s="205"/>
      <c r="R43" s="206"/>
    </row>
    <row r="44" spans="2:18" ht="12.75">
      <c r="B44" s="207"/>
      <c r="C44" s="208" t="s">
        <v>647</v>
      </c>
      <c r="D44" s="206"/>
      <c r="E44" s="208" t="s">
        <v>646</v>
      </c>
      <c r="F44" s="206"/>
      <c r="G44" s="206"/>
      <c r="H44" s="206"/>
      <c r="I44" s="206"/>
      <c r="J44" s="206"/>
      <c r="K44" s="206"/>
      <c r="L44" s="206"/>
      <c r="M44" s="206"/>
      <c r="N44" s="206"/>
      <c r="O44" s="205"/>
      <c r="R44" s="206"/>
    </row>
    <row r="45" spans="2:18" ht="12.75">
      <c r="B45" s="207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5"/>
      <c r="R45" s="206"/>
    </row>
    <row r="46" spans="2:18" ht="12.75">
      <c r="B46" s="207"/>
      <c r="C46" s="208" t="s">
        <v>645</v>
      </c>
      <c r="D46" s="206"/>
      <c r="E46" s="208" t="s">
        <v>642</v>
      </c>
      <c r="F46" s="206"/>
      <c r="G46" s="206"/>
      <c r="H46" s="206"/>
      <c r="I46" s="206"/>
      <c r="J46" s="206"/>
      <c r="K46" s="206"/>
      <c r="L46" s="206"/>
      <c r="M46" s="206"/>
      <c r="N46" s="206"/>
      <c r="O46" s="205"/>
      <c r="R46" s="206"/>
    </row>
    <row r="47" spans="2:18" ht="12.75">
      <c r="B47" s="207"/>
      <c r="C47" s="206"/>
      <c r="D47" s="206"/>
      <c r="E47" s="208" t="s">
        <v>644</v>
      </c>
      <c r="F47" s="206"/>
      <c r="G47" s="206"/>
      <c r="H47" s="206"/>
      <c r="I47" s="206"/>
      <c r="J47" s="206"/>
      <c r="K47" s="206"/>
      <c r="L47" s="206"/>
      <c r="M47" s="206"/>
      <c r="N47" s="206"/>
      <c r="O47" s="205"/>
      <c r="R47" s="206"/>
    </row>
    <row r="48" spans="2:18" ht="12.75">
      <c r="B48" s="207"/>
      <c r="C48" s="206"/>
      <c r="D48" s="206"/>
      <c r="E48" s="208"/>
      <c r="F48" s="206"/>
      <c r="G48" s="206"/>
      <c r="H48" s="206"/>
      <c r="I48" s="206"/>
      <c r="J48" s="206"/>
      <c r="K48" s="206"/>
      <c r="L48" s="206"/>
      <c r="M48" s="206"/>
      <c r="N48" s="206"/>
      <c r="O48" s="205"/>
      <c r="R48" s="206"/>
    </row>
    <row r="49" spans="2:18" ht="12.75">
      <c r="B49" s="207"/>
      <c r="C49" s="208" t="s">
        <v>643</v>
      </c>
      <c r="D49" s="206"/>
      <c r="E49" s="208" t="s">
        <v>642</v>
      </c>
      <c r="F49" s="206"/>
      <c r="G49" s="206"/>
      <c r="H49" s="206"/>
      <c r="I49" s="206"/>
      <c r="J49" s="206"/>
      <c r="K49" s="206"/>
      <c r="L49" s="206"/>
      <c r="M49" s="206"/>
      <c r="N49" s="206"/>
      <c r="O49" s="205"/>
      <c r="R49" s="206"/>
    </row>
    <row r="50" spans="2:18" ht="12.75">
      <c r="B50" s="207"/>
      <c r="C50" s="206"/>
      <c r="D50" s="206"/>
      <c r="E50" s="208" t="s">
        <v>641</v>
      </c>
      <c r="F50" s="206"/>
      <c r="G50" s="206"/>
      <c r="H50" s="206"/>
      <c r="I50" s="206"/>
      <c r="J50" s="206"/>
      <c r="K50" s="206"/>
      <c r="L50" s="206"/>
      <c r="M50" s="206"/>
      <c r="N50" s="206"/>
      <c r="O50" s="205"/>
      <c r="R50" s="206"/>
    </row>
    <row r="51" spans="2:18" ht="12.75">
      <c r="B51" s="207"/>
      <c r="C51" s="208"/>
      <c r="D51" s="206"/>
      <c r="E51" s="208"/>
      <c r="F51" s="206"/>
      <c r="G51" s="206"/>
      <c r="H51" s="206"/>
      <c r="I51" s="206"/>
      <c r="J51" s="206"/>
      <c r="K51" s="206"/>
      <c r="L51" s="206"/>
      <c r="M51" s="206"/>
      <c r="N51" s="206"/>
      <c r="O51" s="205"/>
      <c r="R51" s="206"/>
    </row>
    <row r="52" spans="2:18" ht="12.75">
      <c r="B52" s="207"/>
      <c r="C52" s="128" t="s">
        <v>695</v>
      </c>
      <c r="D52" s="120"/>
      <c r="E52" s="26" t="s">
        <v>696</v>
      </c>
      <c r="F52" s="120"/>
      <c r="G52" s="206"/>
      <c r="H52" s="206"/>
      <c r="I52" s="206"/>
      <c r="J52" s="206"/>
      <c r="K52" s="206"/>
      <c r="L52" s="206"/>
      <c r="M52" s="206"/>
      <c r="N52" s="206"/>
      <c r="O52" s="205"/>
      <c r="R52" s="206"/>
    </row>
    <row r="53" spans="2:18" ht="12.75">
      <c r="B53" s="207"/>
      <c r="C53" s="208"/>
      <c r="D53" s="206"/>
      <c r="E53" s="208"/>
      <c r="F53" s="206"/>
      <c r="G53" s="206"/>
      <c r="H53" s="206"/>
      <c r="I53" s="206"/>
      <c r="J53" s="206"/>
      <c r="K53" s="206"/>
      <c r="L53" s="206"/>
      <c r="M53" s="206"/>
      <c r="N53" s="206"/>
      <c r="O53" s="205"/>
      <c r="R53" s="206"/>
    </row>
    <row r="54" spans="2:18" ht="12.75">
      <c r="B54" s="207"/>
      <c r="C54" s="208" t="s">
        <v>640</v>
      </c>
      <c r="D54" s="206"/>
      <c r="E54" s="208" t="s">
        <v>639</v>
      </c>
      <c r="F54" s="206"/>
      <c r="G54" s="206"/>
      <c r="H54" s="206"/>
      <c r="I54" s="206"/>
      <c r="J54" s="206"/>
      <c r="K54" s="206"/>
      <c r="L54" s="206"/>
      <c r="M54" s="206"/>
      <c r="N54" s="206"/>
      <c r="O54" s="205"/>
      <c r="R54" s="206"/>
    </row>
    <row r="55" spans="2:18" ht="12.75">
      <c r="B55" s="207"/>
      <c r="C55" s="208"/>
      <c r="D55" s="206"/>
      <c r="E55" s="208" t="s">
        <v>638</v>
      </c>
      <c r="F55" s="206"/>
      <c r="G55" s="206"/>
      <c r="H55" s="206"/>
      <c r="I55" s="206"/>
      <c r="J55" s="206"/>
      <c r="K55" s="206"/>
      <c r="L55" s="206"/>
      <c r="M55" s="206"/>
      <c r="N55" s="206"/>
      <c r="O55" s="205"/>
      <c r="R55" s="206"/>
    </row>
    <row r="56" spans="2:18" ht="12.75">
      <c r="B56" s="207"/>
      <c r="C56" s="206"/>
      <c r="D56" s="208" t="s">
        <v>637</v>
      </c>
      <c r="E56" s="208" t="s">
        <v>636</v>
      </c>
      <c r="F56" s="206"/>
      <c r="G56" s="206"/>
      <c r="H56" s="206"/>
      <c r="I56" s="206"/>
      <c r="J56" s="206"/>
      <c r="K56" s="206"/>
      <c r="L56" s="206"/>
      <c r="M56" s="206"/>
      <c r="N56" s="206"/>
      <c r="O56" s="205"/>
      <c r="R56" s="206"/>
    </row>
    <row r="57" spans="2:18" ht="12.75">
      <c r="B57" s="207"/>
      <c r="C57" s="206"/>
      <c r="D57" s="206"/>
      <c r="E57" s="208" t="s">
        <v>635</v>
      </c>
      <c r="F57" s="206"/>
      <c r="G57" s="206"/>
      <c r="H57" s="206"/>
      <c r="I57" s="206"/>
      <c r="J57" s="206"/>
      <c r="K57" s="206"/>
      <c r="L57" s="206"/>
      <c r="M57" s="206"/>
      <c r="N57" s="206"/>
      <c r="O57" s="205"/>
      <c r="R57" s="206"/>
    </row>
    <row r="58" spans="2:18" ht="12.75">
      <c r="B58" s="207"/>
      <c r="C58" s="206"/>
      <c r="D58" s="208" t="s">
        <v>634</v>
      </c>
      <c r="E58" s="208" t="s">
        <v>633</v>
      </c>
      <c r="F58" s="206"/>
      <c r="G58" s="206"/>
      <c r="H58" s="206"/>
      <c r="I58" s="206"/>
      <c r="J58" s="206"/>
      <c r="K58" s="206"/>
      <c r="L58" s="206"/>
      <c r="M58" s="206"/>
      <c r="N58" s="206"/>
      <c r="O58" s="205"/>
      <c r="R58" s="206"/>
    </row>
    <row r="59" spans="2:18" ht="12.75">
      <c r="B59" s="207"/>
      <c r="C59" s="206"/>
      <c r="D59" s="208"/>
      <c r="E59" s="208" t="s">
        <v>632</v>
      </c>
      <c r="F59" s="206"/>
      <c r="G59" s="206"/>
      <c r="H59" s="206"/>
      <c r="I59" s="206"/>
      <c r="J59" s="206"/>
      <c r="K59" s="206"/>
      <c r="L59" s="206"/>
      <c r="M59" s="206"/>
      <c r="N59" s="206"/>
      <c r="O59" s="205"/>
      <c r="R59" s="206"/>
    </row>
    <row r="60" spans="2:18" ht="12.75">
      <c r="B60" s="207"/>
      <c r="C60" s="206"/>
      <c r="D60" s="208" t="s">
        <v>631</v>
      </c>
      <c r="E60" s="208" t="s">
        <v>630</v>
      </c>
      <c r="F60" s="206"/>
      <c r="G60" s="206"/>
      <c r="H60" s="206"/>
      <c r="I60" s="206"/>
      <c r="J60" s="206"/>
      <c r="K60" s="206"/>
      <c r="L60" s="206"/>
      <c r="M60" s="206"/>
      <c r="N60" s="206"/>
      <c r="O60" s="205"/>
      <c r="R60" s="206"/>
    </row>
    <row r="61" spans="2:18" ht="12.75">
      <c r="B61" s="207"/>
      <c r="C61" s="206"/>
      <c r="D61" s="208"/>
      <c r="E61" s="208" t="s">
        <v>629</v>
      </c>
      <c r="F61" s="206"/>
      <c r="G61" s="206"/>
      <c r="H61" s="206"/>
      <c r="I61" s="206"/>
      <c r="J61" s="206"/>
      <c r="K61" s="206"/>
      <c r="L61" s="206"/>
      <c r="M61" s="206"/>
      <c r="N61" s="206"/>
      <c r="O61" s="205"/>
      <c r="R61" s="206"/>
    </row>
    <row r="62" spans="2:18" ht="12.75">
      <c r="B62" s="207"/>
      <c r="C62" s="206"/>
      <c r="D62" s="208" t="s">
        <v>628</v>
      </c>
      <c r="E62" s="208" t="s">
        <v>627</v>
      </c>
      <c r="F62" s="206"/>
      <c r="G62" s="206"/>
      <c r="H62" s="206"/>
      <c r="I62" s="206"/>
      <c r="J62" s="206"/>
      <c r="K62" s="206"/>
      <c r="L62" s="206"/>
      <c r="M62" s="206"/>
      <c r="N62" s="206"/>
      <c r="O62" s="205"/>
      <c r="R62" s="206"/>
    </row>
    <row r="63" spans="2:18" ht="12.75">
      <c r="B63" s="207"/>
      <c r="C63" s="206"/>
      <c r="D63" s="206"/>
      <c r="E63" s="208" t="s">
        <v>626</v>
      </c>
      <c r="F63" s="206"/>
      <c r="G63" s="206"/>
      <c r="H63" s="206"/>
      <c r="I63" s="206"/>
      <c r="J63" s="206"/>
      <c r="K63" s="206"/>
      <c r="L63" s="206"/>
      <c r="M63" s="206"/>
      <c r="N63" s="206"/>
      <c r="O63" s="205"/>
      <c r="R63" s="206"/>
    </row>
    <row r="64" spans="2:18" ht="12.75">
      <c r="B64" s="207"/>
      <c r="C64" s="206"/>
      <c r="D64" s="206"/>
      <c r="E64" s="208" t="s">
        <v>625</v>
      </c>
      <c r="F64" s="206"/>
      <c r="G64" s="206"/>
      <c r="H64" s="206"/>
      <c r="I64" s="206"/>
      <c r="J64" s="206"/>
      <c r="K64" s="206"/>
      <c r="L64" s="206"/>
      <c r="M64" s="206"/>
      <c r="N64" s="206"/>
      <c r="O64" s="205"/>
      <c r="R64" s="206"/>
    </row>
    <row r="65" spans="2:18" ht="12.75">
      <c r="B65" s="207"/>
      <c r="C65" s="206"/>
      <c r="D65" s="208" t="s">
        <v>624</v>
      </c>
      <c r="E65" s="208" t="s">
        <v>623</v>
      </c>
      <c r="F65" s="206"/>
      <c r="G65" s="206"/>
      <c r="H65" s="206"/>
      <c r="I65" s="206"/>
      <c r="J65" s="206"/>
      <c r="K65" s="206"/>
      <c r="L65" s="206"/>
      <c r="M65" s="206"/>
      <c r="N65" s="206"/>
      <c r="O65" s="205"/>
      <c r="R65" s="206"/>
    </row>
    <row r="66" spans="2:18" ht="12.75">
      <c r="B66" s="207"/>
      <c r="C66" s="206"/>
      <c r="D66" s="206"/>
      <c r="E66" s="208" t="s">
        <v>622</v>
      </c>
      <c r="F66" s="206"/>
      <c r="G66" s="206"/>
      <c r="H66" s="206"/>
      <c r="I66" s="206"/>
      <c r="J66" s="206"/>
      <c r="K66" s="206"/>
      <c r="L66" s="206"/>
      <c r="M66" s="206"/>
      <c r="N66" s="206"/>
      <c r="O66" s="205"/>
      <c r="R66" s="206"/>
    </row>
    <row r="67" spans="2:18" ht="12.75">
      <c r="B67" s="207"/>
      <c r="C67" s="206"/>
      <c r="D67" s="206"/>
      <c r="E67" s="206" t="s">
        <v>621</v>
      </c>
      <c r="F67" s="206"/>
      <c r="G67" s="206"/>
      <c r="H67" s="206"/>
      <c r="I67" s="206"/>
      <c r="J67" s="206"/>
      <c r="K67" s="206"/>
      <c r="L67" s="206"/>
      <c r="M67" s="206"/>
      <c r="N67" s="206"/>
      <c r="O67" s="205"/>
      <c r="R67" s="206"/>
    </row>
    <row r="68" spans="2:18" ht="12.75">
      <c r="B68" s="207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5"/>
      <c r="R68" s="206"/>
    </row>
    <row r="69" spans="2:18" ht="12.75">
      <c r="B69" s="207"/>
      <c r="C69" s="208" t="s">
        <v>606</v>
      </c>
      <c r="D69" s="206"/>
      <c r="E69" s="208" t="s">
        <v>620</v>
      </c>
      <c r="F69" s="206"/>
      <c r="G69" s="206"/>
      <c r="H69" s="206"/>
      <c r="I69" s="206"/>
      <c r="J69" s="206"/>
      <c r="K69" s="206"/>
      <c r="L69" s="206"/>
      <c r="M69" s="206"/>
      <c r="N69" s="206"/>
      <c r="O69" s="205"/>
      <c r="R69" s="206"/>
    </row>
    <row r="70" spans="2:15" ht="12.75">
      <c r="B70" s="207"/>
      <c r="C70" s="206"/>
      <c r="D70" s="206"/>
      <c r="E70" s="208" t="s">
        <v>619</v>
      </c>
      <c r="F70" s="206"/>
      <c r="G70" s="206"/>
      <c r="H70" s="206"/>
      <c r="I70" s="206"/>
      <c r="J70" s="206"/>
      <c r="K70" s="206"/>
      <c r="L70" s="206"/>
      <c r="M70" s="206"/>
      <c r="N70" s="206"/>
      <c r="O70" s="205"/>
    </row>
    <row r="71" spans="2:15" ht="12.75">
      <c r="B71" s="207"/>
      <c r="C71" s="206"/>
      <c r="D71" s="206"/>
      <c r="E71" s="208" t="s">
        <v>618</v>
      </c>
      <c r="F71" s="206"/>
      <c r="G71" s="206"/>
      <c r="H71" s="206"/>
      <c r="I71" s="206"/>
      <c r="J71" s="206"/>
      <c r="K71" s="206"/>
      <c r="L71" s="50" t="s">
        <v>617</v>
      </c>
      <c r="M71" s="206"/>
      <c r="N71" s="206"/>
      <c r="O71" s="205"/>
    </row>
    <row r="72" spans="2:15" ht="12.75">
      <c r="B72" s="207"/>
      <c r="C72" s="206"/>
      <c r="D72" s="206"/>
      <c r="E72" s="208"/>
      <c r="F72" s="206"/>
      <c r="G72" s="206"/>
      <c r="H72" s="206"/>
      <c r="I72" s="206"/>
      <c r="J72" s="206"/>
      <c r="K72" s="206"/>
      <c r="L72" s="50"/>
      <c r="M72" s="206"/>
      <c r="N72" s="206"/>
      <c r="O72" s="205"/>
    </row>
    <row r="73" spans="2:15" ht="12.75">
      <c r="B73" s="207"/>
      <c r="C73" s="208" t="s">
        <v>616</v>
      </c>
      <c r="D73" s="208"/>
      <c r="E73" s="201" t="s">
        <v>682</v>
      </c>
      <c r="F73" s="210"/>
      <c r="G73" s="210"/>
      <c r="H73" s="210"/>
      <c r="I73" s="210"/>
      <c r="J73" s="210"/>
      <c r="K73" s="210"/>
      <c r="L73" s="210"/>
      <c r="M73" s="210"/>
      <c r="N73" s="210"/>
      <c r="O73" s="209"/>
    </row>
    <row r="74" spans="2:15" ht="12.75">
      <c r="B74" s="207"/>
      <c r="C74" s="208"/>
      <c r="D74" s="208"/>
      <c r="E74" s="201" t="s">
        <v>683</v>
      </c>
      <c r="F74" s="210"/>
      <c r="G74" s="210"/>
      <c r="H74" s="210"/>
      <c r="I74" s="210"/>
      <c r="J74" s="210"/>
      <c r="K74" s="210"/>
      <c r="L74" s="210"/>
      <c r="M74" s="210"/>
      <c r="N74" s="210"/>
      <c r="O74" s="209"/>
    </row>
    <row r="75" spans="2:15" ht="12.75">
      <c r="B75" s="207"/>
      <c r="C75" s="208"/>
      <c r="D75" s="208"/>
      <c r="E75" s="201" t="s">
        <v>684</v>
      </c>
      <c r="F75" s="210"/>
      <c r="G75" s="210"/>
      <c r="H75" s="210"/>
      <c r="I75" s="210"/>
      <c r="J75" s="210"/>
      <c r="K75" s="210"/>
      <c r="L75" s="210"/>
      <c r="M75" s="210"/>
      <c r="N75" s="210"/>
      <c r="O75" s="209"/>
    </row>
    <row r="76" spans="2:15" ht="12.75">
      <c r="B76" s="207"/>
      <c r="C76" s="208"/>
      <c r="D76" s="206"/>
      <c r="E76" s="208"/>
      <c r="F76" s="206"/>
      <c r="G76" s="206"/>
      <c r="H76" s="206"/>
      <c r="I76" s="206"/>
      <c r="J76" s="206"/>
      <c r="K76" s="206"/>
      <c r="L76" s="206"/>
      <c r="M76" s="206"/>
      <c r="N76" s="206"/>
      <c r="O76" s="205"/>
    </row>
    <row r="77" spans="2:15" ht="12.75">
      <c r="B77" s="207"/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5"/>
    </row>
    <row r="78" spans="2:15" ht="13.5" thickBot="1">
      <c r="B78" s="204"/>
      <c r="C78" s="203"/>
      <c r="D78" s="203"/>
      <c r="E78" s="203"/>
      <c r="F78" s="203"/>
      <c r="G78" s="203"/>
      <c r="H78" s="203"/>
      <c r="I78" s="203"/>
      <c r="J78" s="203"/>
      <c r="K78" s="203"/>
      <c r="L78" s="203"/>
      <c r="M78" s="203"/>
      <c r="N78" s="203"/>
      <c r="O78" s="202"/>
    </row>
    <row r="81" ht="12.75">
      <c r="E81" s="201"/>
    </row>
    <row r="82" ht="12.75">
      <c r="E82" s="201"/>
    </row>
    <row r="83" ht="12.75">
      <c r="E83" s="201"/>
    </row>
  </sheetData>
  <sheetProtection/>
  <hyperlinks>
    <hyperlink ref="M11" r:id="rId1" display="UCAS - Dictionary of terms"/>
    <hyperlink ref="L71" r:id="rId2" display="Link to Tariff information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0"/>
  </sheetPr>
  <dimension ref="B5:O51"/>
  <sheetViews>
    <sheetView showGridLines="0" zoomScalePageLayoutView="0" workbookViewId="0" topLeftCell="A1">
      <selection activeCell="P35" sqref="P35"/>
    </sheetView>
  </sheetViews>
  <sheetFormatPr defaultColWidth="9.140625" defaultRowHeight="12.75"/>
  <cols>
    <col min="1" max="1" width="9.140625" style="2" customWidth="1"/>
    <col min="2" max="2" width="2.57421875" style="2" customWidth="1"/>
    <col min="3" max="3" width="17.421875" style="2" customWidth="1"/>
    <col min="4" max="5" width="9.28125" style="2" bestFit="1" customWidth="1"/>
    <col min="6" max="7" width="16.8515625" style="2" customWidth="1"/>
    <col min="8" max="8" width="2.421875" style="2" customWidth="1"/>
    <col min="9" max="9" width="17.421875" style="2" customWidth="1"/>
    <col min="10" max="10" width="9.8515625" style="2" bestFit="1" customWidth="1"/>
    <col min="11" max="11" width="10.140625" style="2" bestFit="1" customWidth="1"/>
    <col min="12" max="13" width="16.8515625" style="2" customWidth="1"/>
    <col min="14" max="14" width="3.140625" style="2" customWidth="1"/>
    <col min="15" max="16384" width="9.140625" style="2" customWidth="1"/>
  </cols>
  <sheetData>
    <row r="1" ht="12.75"/>
    <row r="2" ht="12.75"/>
    <row r="3" ht="12.75"/>
    <row r="4" ht="12.75"/>
    <row r="5" ht="12.75">
      <c r="N5" s="3"/>
    </row>
    <row r="6" ht="13.5" thickBot="1"/>
    <row r="7" spans="2:14" ht="12.7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2"/>
    </row>
    <row r="8" spans="2:14" ht="12.75">
      <c r="B8" s="33"/>
      <c r="C8" s="230" t="s">
        <v>691</v>
      </c>
      <c r="D8" s="1"/>
      <c r="E8" s="1"/>
      <c r="F8" s="1"/>
      <c r="G8" s="1"/>
      <c r="H8" s="1"/>
      <c r="I8" s="1"/>
      <c r="J8" s="1"/>
      <c r="K8" s="1"/>
      <c r="L8" s="1"/>
      <c r="M8" s="1"/>
      <c r="N8" s="34"/>
    </row>
    <row r="9" spans="2:14" ht="12.75">
      <c r="B9" s="33"/>
      <c r="D9" s="1"/>
      <c r="E9" s="1"/>
      <c r="F9" s="1"/>
      <c r="G9" s="1"/>
      <c r="H9" s="1"/>
      <c r="I9" s="1"/>
      <c r="J9" s="1"/>
      <c r="K9" s="1"/>
      <c r="L9" s="1"/>
      <c r="M9" s="1"/>
      <c r="N9" s="34"/>
    </row>
    <row r="10" spans="2:14" ht="12.75">
      <c r="B10" s="33"/>
      <c r="C10" s="47" t="s">
        <v>674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34"/>
    </row>
    <row r="11" spans="2:14" ht="12.75">
      <c r="B11" s="33"/>
      <c r="C11" s="284" t="s">
        <v>308</v>
      </c>
      <c r="D11" s="285"/>
      <c r="E11" s="285"/>
      <c r="F11" s="285"/>
      <c r="G11" s="286"/>
      <c r="H11" s="5"/>
      <c r="I11" s="284" t="s">
        <v>292</v>
      </c>
      <c r="J11" s="285"/>
      <c r="K11" s="285"/>
      <c r="L11" s="285"/>
      <c r="M11" s="286"/>
      <c r="N11" s="34"/>
    </row>
    <row r="12" spans="2:14" ht="12.75">
      <c r="B12" s="33"/>
      <c r="C12" s="57"/>
      <c r="D12" s="58">
        <v>2012</v>
      </c>
      <c r="E12" s="58">
        <v>2013</v>
      </c>
      <c r="F12" s="287" t="s">
        <v>0</v>
      </c>
      <c r="G12" s="288"/>
      <c r="H12" s="9"/>
      <c r="I12" s="57"/>
      <c r="J12" s="58">
        <v>2012</v>
      </c>
      <c r="K12" s="58">
        <v>2013</v>
      </c>
      <c r="L12" s="287" t="s">
        <v>0</v>
      </c>
      <c r="M12" s="288"/>
      <c r="N12" s="34"/>
    </row>
    <row r="13" spans="2:14" ht="12.75">
      <c r="B13" s="33"/>
      <c r="C13" s="59" t="s">
        <v>67</v>
      </c>
      <c r="D13" s="60">
        <v>37</v>
      </c>
      <c r="E13" s="60">
        <v>40</v>
      </c>
      <c r="F13" s="67">
        <f>IF($D13=0,"",IF(($E13-$D13)/$D13*100&lt;0,ROUND(($E13-$D13)/$D13*100,1)&amp;"  "&amp;REPT("|",ROUND(ABS(($E13-$D13)/$D13*10),0)),""))</f>
      </c>
      <c r="G13" s="64" t="str">
        <f>IF($D13=0,"",IF(($E13-$D13)/$D13*100&gt;0,REPT("|",ROUND(ABS(($E13-$D13)/$D13*10),0))&amp;"  "&amp;ROUND(($E13-$D13)/$D13*100,1),""))</f>
        <v>|  8.1</v>
      </c>
      <c r="H13" s="7"/>
      <c r="I13" s="59" t="s">
        <v>67</v>
      </c>
      <c r="J13" s="60">
        <v>150</v>
      </c>
      <c r="K13" s="60">
        <v>163</v>
      </c>
      <c r="L13" s="67">
        <f>IF($J13=0,"",IF(($K13-$J13)/$J13*100&lt;0,ROUND(($K13-$J13)/$J13*100,1)&amp;"  "&amp;REPT("|",ROUND(ABS(($K13-$J13)/$J13*10),0)),""))</f>
      </c>
      <c r="M13" s="64" t="str">
        <f>IF($J13=0,"",IF(($K13-$J13)/$J13*100&gt;0,REPT("|",ROUND(ABS(($K13-$J13)/$J13*10),0))&amp;"  "&amp;ROUND(($K13-$J13)/$J13*100,1),""))</f>
        <v>|  8.7</v>
      </c>
      <c r="N13" s="34"/>
    </row>
    <row r="14" spans="2:14" ht="12.75">
      <c r="B14" s="33"/>
      <c r="C14" s="61" t="s">
        <v>34</v>
      </c>
      <c r="D14" s="56">
        <v>139</v>
      </c>
      <c r="E14" s="56">
        <v>169</v>
      </c>
      <c r="F14" s="68">
        <f>IF($D14=0,"",IF(($E14-$D14)/$D14*100&lt;0,ROUND(($E14-$D14)/$D14*100,1)&amp;"  "&amp;REPT("|",ROUND(ABS(($E14-$D14)/$D14*10),0)),""))</f>
      </c>
      <c r="G14" s="65" t="str">
        <f>IF($D14=0,"",IF(($E14-$D14)/$D14*100&gt;0,REPT("|",ROUND(ABS(($E14-$D14)/$D14*10),0))&amp;"  "&amp;ROUND(($E14-$D14)/$D14*100,1),""))</f>
        <v>||  21.6</v>
      </c>
      <c r="H14" s="7"/>
      <c r="I14" s="61" t="s">
        <v>34</v>
      </c>
      <c r="J14" s="56">
        <v>615</v>
      </c>
      <c r="K14" s="56">
        <v>685</v>
      </c>
      <c r="L14" s="68">
        <f>IF($J14=0,"",IF(($K14-$J14)/$J14*100&lt;0,ROUND(($K14-$J14)/$J14*100,1)&amp;"  "&amp;REPT("|",ROUND(ABS(($K14-$J14)/$J14*10),0)),""))</f>
      </c>
      <c r="M14" s="65" t="str">
        <f>IF($J14=0,"",IF(($K14-$J14)/$J14*100&gt;0,REPT("|",ROUND(ABS(($K14-$J14)/$J14*10),0))&amp;"  "&amp;ROUND(($K14-$J14)/$J14*100,1),""))</f>
        <v>|  11.4</v>
      </c>
      <c r="N14" s="34"/>
    </row>
    <row r="15" spans="2:14" ht="12.75">
      <c r="B15" s="33"/>
      <c r="C15" s="62" t="s">
        <v>35</v>
      </c>
      <c r="D15" s="63">
        <v>30</v>
      </c>
      <c r="E15" s="63">
        <v>32</v>
      </c>
      <c r="F15" s="69">
        <f>IF($D15=0,"",IF(($E15-$D15)/$D15*100&lt;0,ROUND(($E15-$D15)/$D15*100,1)&amp;"  "&amp;REPT("|",ROUND(ABS(($E15-$D15)/$D15*10),0)),""))</f>
      </c>
      <c r="G15" s="66" t="str">
        <f>IF($D15=0,"",IF(($E15-$D15)/$D15*100&gt;0,REPT("|",ROUND(ABS(($E15-$D15)/$D15*10),0))&amp;"  "&amp;ROUND(($E15-$D15)/$D15*100,1),""))</f>
        <v>|  6.7</v>
      </c>
      <c r="H15" s="7"/>
      <c r="I15" s="62" t="s">
        <v>35</v>
      </c>
      <c r="J15" s="63">
        <v>138</v>
      </c>
      <c r="K15" s="63">
        <v>142</v>
      </c>
      <c r="L15" s="69">
        <f>IF($J15=0,"",IF(($K15-$J15)/$J15*100&lt;0,ROUND(($K15-$J15)/$J15*100,1)&amp;"  "&amp;REPT("|",ROUND(ABS(($K15-$J15)/$J15*10),0)),""))</f>
      </c>
      <c r="M15" s="66" t="str">
        <f>IF($J15=0,"",IF(($K15-$J15)/$J15*100&gt;0,REPT("|",ROUND(ABS(($K15-$J15)/$J15*10),0))&amp;"  "&amp;ROUND(($K15-$J15)/$J15*100,1),""))</f>
        <v>  2.9</v>
      </c>
      <c r="N15" s="34"/>
    </row>
    <row r="16" spans="2:14" ht="12.75">
      <c r="B16" s="33"/>
      <c r="C16" s="26"/>
      <c r="D16" s="26"/>
      <c r="E16" s="26"/>
      <c r="F16" s="68"/>
      <c r="G16" s="28"/>
      <c r="H16" s="7"/>
      <c r="I16" s="26"/>
      <c r="J16" s="56"/>
      <c r="K16" s="56"/>
      <c r="L16" s="68"/>
      <c r="M16" s="28"/>
      <c r="N16" s="34"/>
    </row>
    <row r="17" spans="2:14" ht="12.75">
      <c r="B17" s="33"/>
      <c r="C17" s="284" t="s">
        <v>308</v>
      </c>
      <c r="D17" s="285"/>
      <c r="E17" s="285"/>
      <c r="F17" s="285"/>
      <c r="G17" s="286"/>
      <c r="H17" s="5"/>
      <c r="I17" s="284" t="s">
        <v>292</v>
      </c>
      <c r="J17" s="285"/>
      <c r="K17" s="285"/>
      <c r="L17" s="285"/>
      <c r="M17" s="286"/>
      <c r="N17" s="34"/>
    </row>
    <row r="18" spans="2:14" ht="12.75">
      <c r="B18" s="33"/>
      <c r="C18" s="57"/>
      <c r="D18" s="58">
        <v>2012</v>
      </c>
      <c r="E18" s="58">
        <v>2013</v>
      </c>
      <c r="F18" s="287" t="s">
        <v>0</v>
      </c>
      <c r="G18" s="288"/>
      <c r="H18" s="9"/>
      <c r="I18" s="57"/>
      <c r="J18" s="58">
        <v>2012</v>
      </c>
      <c r="K18" s="58">
        <v>2013</v>
      </c>
      <c r="L18" s="287" t="s">
        <v>0</v>
      </c>
      <c r="M18" s="288"/>
      <c r="N18" s="34"/>
    </row>
    <row r="19" spans="2:14" ht="12.75" customHeight="1">
      <c r="B19" s="33"/>
      <c r="C19" s="295" t="s">
        <v>704</v>
      </c>
      <c r="D19" s="289">
        <v>81.08108108108108</v>
      </c>
      <c r="E19" s="289">
        <v>80</v>
      </c>
      <c r="F19" s="293" t="str">
        <f>IF($D19=0,"",IF(($E19-$D19)/$D19*100&lt;0,ROUND(($E19-$D19)/$D19*100,1)&amp;"  "&amp;REPT("|",ROUND(ABS(($E19-$D19)/$D19*10),0)),""))</f>
        <v>-1.3  </v>
      </c>
      <c r="G19" s="291">
        <f>IF($D19=0,"",IF(($E19-$D19)/$D19*100&gt;0,REPT("|",ROUND(ABS(($E19-$D19)/$D19*10),0))&amp;"  "&amp;ROUND(($E19-$D19)/$D19*100,1),""))</f>
      </c>
      <c r="H19" s="7"/>
      <c r="I19" s="295" t="s">
        <v>704</v>
      </c>
      <c r="J19" s="289">
        <v>92</v>
      </c>
      <c r="K19" s="289">
        <v>87.11656441717791</v>
      </c>
      <c r="L19" s="293" t="str">
        <f>IF($J19=0,"",IF(($K19-$J19)/$J19*100&lt;0,ROUND(($K19-$J19)/$J19*100,1)&amp;"  "&amp;REPT("|",ROUND(ABS(($K19-$J19)/$J19*10),0)),""))</f>
        <v>-5.3  |</v>
      </c>
      <c r="M19" s="291">
        <f>IF($J19=0,"",IF(($K19-$J19)/$J19*100&gt;0,REPT("|",ROUND(ABS(($K19-$J19)/$J19*10),0))&amp;"  "&amp;ROUND(($K19-$J19)/$J19*100,1),""))</f>
      </c>
      <c r="N19" s="34"/>
    </row>
    <row r="20" spans="2:14" ht="12.75">
      <c r="B20" s="33"/>
      <c r="C20" s="296"/>
      <c r="D20" s="290"/>
      <c r="E20" s="290"/>
      <c r="F20" s="294"/>
      <c r="G20" s="292"/>
      <c r="H20" s="7"/>
      <c r="I20" s="296"/>
      <c r="J20" s="290"/>
      <c r="K20" s="290"/>
      <c r="L20" s="294"/>
      <c r="M20" s="292"/>
      <c r="N20" s="34"/>
    </row>
    <row r="21" spans="2:14" ht="12.75">
      <c r="B21" s="33"/>
      <c r="C21" s="7"/>
      <c r="D21" s="7"/>
      <c r="E21" s="7"/>
      <c r="F21" s="7"/>
      <c r="G21" s="7"/>
      <c r="H21" s="7"/>
      <c r="I21" s="9"/>
      <c r="J21" s="1"/>
      <c r="K21" s="1"/>
      <c r="L21" s="1"/>
      <c r="M21" s="1"/>
      <c r="N21" s="34"/>
    </row>
    <row r="22" spans="2:14" ht="12.75">
      <c r="B22" s="33"/>
      <c r="C22" s="284" t="s">
        <v>708</v>
      </c>
      <c r="D22" s="285"/>
      <c r="E22" s="285"/>
      <c r="F22" s="285"/>
      <c r="G22" s="286"/>
      <c r="H22" s="1"/>
      <c r="I22" s="284" t="s">
        <v>293</v>
      </c>
      <c r="J22" s="285"/>
      <c r="K22" s="285"/>
      <c r="L22" s="285"/>
      <c r="M22" s="286"/>
      <c r="N22" s="34"/>
    </row>
    <row r="23" spans="2:14" ht="12.75">
      <c r="B23" s="33"/>
      <c r="C23" s="57"/>
      <c r="D23" s="58">
        <v>2012</v>
      </c>
      <c r="E23" s="58">
        <v>2013</v>
      </c>
      <c r="F23" s="287" t="s">
        <v>0</v>
      </c>
      <c r="G23" s="288"/>
      <c r="H23" s="1"/>
      <c r="I23" s="57"/>
      <c r="J23" s="58">
        <v>2012</v>
      </c>
      <c r="K23" s="58">
        <v>2013</v>
      </c>
      <c r="L23" s="287" t="s">
        <v>0</v>
      </c>
      <c r="M23" s="288"/>
      <c r="N23" s="34"/>
    </row>
    <row r="24" spans="2:14" ht="12.75">
      <c r="B24" s="33"/>
      <c r="C24" s="59" t="s">
        <v>4</v>
      </c>
      <c r="D24" s="60">
        <v>26</v>
      </c>
      <c r="E24" s="60">
        <v>26</v>
      </c>
      <c r="F24" s="67">
        <f>IF($D24=0,"",IF(($E24-$D24)/$D24*100&lt;0,ROUND(($E24-$D24)/$D24*100,1)&amp;"  "&amp;REPT("|",ROUND(ABS(($E24-$D24)/$D24*10),0)),""))</f>
      </c>
      <c r="G24" s="64">
        <f>IF($D24=0,"",IF(($E24-$D24)/$D24*100&gt;0,REPT("|",ROUND(ABS(($E24-$D24)/$D24*10),0))&amp;"  "&amp;ROUND(($E24-$D24)/$D24*100,1),""))</f>
      </c>
      <c r="H24" s="1"/>
      <c r="I24" s="59" t="s">
        <v>4</v>
      </c>
      <c r="J24" s="60">
        <v>98</v>
      </c>
      <c r="K24" s="60">
        <v>118</v>
      </c>
      <c r="L24" s="67">
        <f>IF($J24=0,"",IF(($K24-$J24)/$J24*100&lt;0,ROUND(($K24-$J24)/$J24*100,1)&amp;"  "&amp;REPT("|",ROUND(ABS(($K24-$J24)/$J24*10),0)),""))</f>
      </c>
      <c r="M24" s="64" t="str">
        <f>IF($J24=0,"",IF(($K24-$J24)/$J24*100&gt;0,REPT("|",ROUND(ABS(($K24-$J24)/$J24*10),0))&amp;"  "&amp;ROUND(($K24-$J24)/$J24*100,1),""))</f>
        <v>||  20.4</v>
      </c>
      <c r="N24" s="34"/>
    </row>
    <row r="25" spans="2:14" ht="12.75">
      <c r="B25" s="33"/>
      <c r="C25" s="61" t="s">
        <v>1</v>
      </c>
      <c r="D25" s="56">
        <v>2</v>
      </c>
      <c r="E25" s="56">
        <v>1</v>
      </c>
      <c r="F25" s="68" t="str">
        <f>IF($D25=0,"",IF(($E25-$D25)/$D25*100&lt;0,ROUND(($E25-$D25)/$D25*100,1)&amp;"  "&amp;REPT("|",ROUND(ABS(($E25-$D25)/$D25*10),0)),""))</f>
        <v>-50  |||||</v>
      </c>
      <c r="G25" s="65">
        <f>IF($D25=0,"",IF(($E25-$D25)/$D25*100&gt;0,REPT("|",ROUND(ABS(($E25-$D25)/$D25*10),0))&amp;"  "&amp;ROUND(($E25-$D25)/$D25*100,1),""))</f>
      </c>
      <c r="H25" s="1"/>
      <c r="I25" s="61" t="s">
        <v>1</v>
      </c>
      <c r="J25" s="56">
        <v>7</v>
      </c>
      <c r="K25" s="56">
        <v>4</v>
      </c>
      <c r="L25" s="68" t="str">
        <f>IF($J25=0,"",IF(($K25-$J25)/$J25*100&lt;0,ROUND(($K25-$J25)/$J25*100,1)&amp;"  "&amp;REPT("|",ROUND(ABS(($K25-$J25)/$J25*10),0)),""))</f>
        <v>-42.9  ||||</v>
      </c>
      <c r="M25" s="65">
        <f>IF($J25=0,"",IF(($K25-$J25)/$J25*100&gt;0,REPT("|",ROUND(ABS(($K25-$J25)/$J25*10),0))&amp;"  "&amp;ROUND(($K25-$J25)/$J25*100,1),""))</f>
      </c>
      <c r="N25" s="34"/>
    </row>
    <row r="26" spans="2:14" ht="12.75">
      <c r="B26" s="33"/>
      <c r="C26" s="61" t="s">
        <v>2</v>
      </c>
      <c r="D26" s="56">
        <v>2</v>
      </c>
      <c r="E26" s="56">
        <v>5</v>
      </c>
      <c r="F26" s="68">
        <f>IF($D26=0,"",IF(($E26-$D26)/$D26*100&lt;0,ROUND(($E26-$D26)/$D26*100,1)&amp;"  "&amp;REPT("|",ROUND(ABS(($E26-$D26)/$D26*10),0)),""))</f>
      </c>
      <c r="G26" s="65" t="str">
        <f>IF($D26=0,"",IF(($E26-$D26)/$D26*100&gt;0,REPT("|",ROUND(ABS(($E26-$D26)/$D26*10),0))&amp;"  "&amp;ROUND(($E26-$D26)/$D26*100,1),""))</f>
        <v>|||||||||||||||  150</v>
      </c>
      <c r="H26" s="1"/>
      <c r="I26" s="61" t="s">
        <v>2</v>
      </c>
      <c r="J26" s="56">
        <v>30</v>
      </c>
      <c r="K26" s="56">
        <v>19</v>
      </c>
      <c r="L26" s="68" t="str">
        <f>IF($J26=0,"",IF(($K26-$J26)/$J26*100&lt;0,ROUND(($K26-$J26)/$J26*100,1)&amp;"  "&amp;REPT("|",ROUND(ABS(($K26-$J26)/$J26*10),0)),""))</f>
        <v>-36.7  ||||</v>
      </c>
      <c r="M26" s="65">
        <f>IF($J26=0,"",IF(($K26-$J26)/$J26*100&gt;0,REPT("|",ROUND(ABS(($K26-$J26)/$J26*10),0))&amp;"  "&amp;ROUND(($K26-$J26)/$J26*100,1),""))</f>
      </c>
      <c r="N26" s="34"/>
    </row>
    <row r="27" spans="2:14" ht="12.75">
      <c r="B27" s="33"/>
      <c r="C27" s="61" t="s">
        <v>284</v>
      </c>
      <c r="D27" s="56">
        <v>0</v>
      </c>
      <c r="E27" s="56">
        <v>0</v>
      </c>
      <c r="F27" s="68"/>
      <c r="G27" s="65"/>
      <c r="H27" s="1"/>
      <c r="I27" s="61" t="s">
        <v>284</v>
      </c>
      <c r="J27" s="56">
        <v>0</v>
      </c>
      <c r="K27" s="56">
        <v>1</v>
      </c>
      <c r="L27" s="68"/>
      <c r="M27" s="65"/>
      <c r="N27" s="34"/>
    </row>
    <row r="28" spans="2:15" ht="12.75">
      <c r="B28" s="33"/>
      <c r="C28" s="62" t="s">
        <v>3</v>
      </c>
      <c r="D28" s="63">
        <v>0</v>
      </c>
      <c r="E28" s="63">
        <v>0</v>
      </c>
      <c r="F28" s="69">
        <f>IF($D28=0,"",IF(($E28-$D28)/$D28*100&lt;0,ROUND(($E28-$D28)/$D28*100,1)&amp;"  "&amp;REPT("|",ROUND(ABS(($E28-$D28)/$D28*10),0)),""))</f>
      </c>
      <c r="G28" s="66">
        <f>IF($D28=0,"",IF(($E28-$D28)/$D28*100&gt;0,REPT("|",ROUND(ABS(($E28-$D28)/$D28*10),0))&amp;"  "&amp;ROUND(($E28-$D28)/$D28*100,1),""))</f>
      </c>
      <c r="H28" s="1"/>
      <c r="I28" s="62" t="s">
        <v>3</v>
      </c>
      <c r="J28" s="63">
        <v>3</v>
      </c>
      <c r="K28" s="63">
        <v>0</v>
      </c>
      <c r="L28" s="69" t="str">
        <f>IF($J28=0,"",IF(($K28-$J28)/$J28*100&lt;0,ROUND(($K28-$J28)/$J28*100,1)&amp;"  "&amp;REPT("|",ROUND(ABS(($K28-$J28)/$J28*10),0)),""))</f>
        <v>-100  ||||||||||</v>
      </c>
      <c r="M28" s="66">
        <f>IF($J28=0,"",IF(($K28-$J28)/$J28*100&gt;0,REPT("|",ROUND(ABS(($K28-$J28)/$J28*10),0))&amp;"  "&amp;ROUND(($K28-$J28)/$J28*100,1),""))</f>
      </c>
      <c r="N28" s="34"/>
      <c r="O28" s="16"/>
    </row>
    <row r="29" spans="2:15" ht="12.75">
      <c r="B29" s="3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4"/>
      <c r="O29" s="16"/>
    </row>
    <row r="30" spans="2:14" s="10" customFormat="1" ht="12.75">
      <c r="B30" s="51"/>
      <c r="C30" s="281" t="s">
        <v>708</v>
      </c>
      <c r="D30" s="282"/>
      <c r="E30" s="282"/>
      <c r="F30" s="282"/>
      <c r="G30" s="283"/>
      <c r="I30" s="284" t="s">
        <v>293</v>
      </c>
      <c r="J30" s="285"/>
      <c r="K30" s="285"/>
      <c r="L30" s="285"/>
      <c r="M30" s="286"/>
      <c r="N30" s="52"/>
    </row>
    <row r="31" spans="2:14" s="10" customFormat="1" ht="12.75">
      <c r="B31" s="51"/>
      <c r="N31" s="52"/>
    </row>
    <row r="32" spans="2:14" s="10" customFormat="1" ht="12.75">
      <c r="B32" s="51"/>
      <c r="N32" s="52"/>
    </row>
    <row r="33" spans="2:14" s="10" customFormat="1" ht="12.75">
      <c r="B33" s="51"/>
      <c r="N33" s="52"/>
    </row>
    <row r="34" spans="2:14" s="10" customFormat="1" ht="12.75">
      <c r="B34" s="51"/>
      <c r="N34" s="52"/>
    </row>
    <row r="35" spans="2:14" s="10" customFormat="1" ht="12.75">
      <c r="B35" s="51"/>
      <c r="N35" s="52"/>
    </row>
    <row r="36" spans="2:14" s="10" customFormat="1" ht="12.75">
      <c r="B36" s="51"/>
      <c r="N36" s="52"/>
    </row>
    <row r="37" spans="2:14" s="10" customFormat="1" ht="12.75">
      <c r="B37" s="51"/>
      <c r="N37" s="52"/>
    </row>
    <row r="38" spans="2:14" s="10" customFormat="1" ht="12.75">
      <c r="B38" s="51"/>
      <c r="N38" s="52"/>
    </row>
    <row r="39" spans="2:14" s="10" customFormat="1" ht="12.75">
      <c r="B39" s="51"/>
      <c r="N39" s="52"/>
    </row>
    <row r="40" spans="2:14" s="10" customFormat="1" ht="12.75">
      <c r="B40" s="51"/>
      <c r="N40" s="52"/>
    </row>
    <row r="41" spans="2:14" s="10" customFormat="1" ht="12.75">
      <c r="B41" s="51"/>
      <c r="N41" s="52"/>
    </row>
    <row r="42" spans="2:14" s="10" customFormat="1" ht="12.75">
      <c r="B42" s="51"/>
      <c r="N42" s="52"/>
    </row>
    <row r="43" spans="2:14" s="10" customFormat="1" ht="12.75">
      <c r="B43" s="51"/>
      <c r="N43" s="52"/>
    </row>
    <row r="44" spans="2:14" s="10" customFormat="1" ht="12.75">
      <c r="B44" s="51"/>
      <c r="N44" s="52"/>
    </row>
    <row r="45" spans="2:14" s="10" customFormat="1" ht="12.75">
      <c r="B45" s="51"/>
      <c r="N45" s="52"/>
    </row>
    <row r="46" spans="2:14" s="10" customFormat="1" ht="12.75">
      <c r="B46" s="51"/>
      <c r="N46" s="52"/>
    </row>
    <row r="47" spans="2:14" s="10" customFormat="1" ht="12.75">
      <c r="B47" s="51"/>
      <c r="N47" s="52"/>
    </row>
    <row r="48" spans="2:14" s="10" customFormat="1" ht="12.75">
      <c r="B48" s="51"/>
      <c r="N48" s="52"/>
    </row>
    <row r="49" spans="2:14" s="10" customFormat="1" ht="12.75">
      <c r="B49" s="51"/>
      <c r="N49" s="52"/>
    </row>
    <row r="50" spans="2:14" s="10" customFormat="1" ht="12.75">
      <c r="B50" s="51"/>
      <c r="N50" s="52"/>
    </row>
    <row r="51" spans="2:14" s="10" customFormat="1" ht="13.5" thickBot="1">
      <c r="B51" s="53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5"/>
    </row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  <row r="58" s="10" customFormat="1" ht="12.75"/>
    <row r="59" s="10" customFormat="1" ht="12.75"/>
    <row r="60" s="10" customFormat="1" ht="12.75"/>
    <row r="61" s="10" customFormat="1" ht="12.75"/>
    <row r="62" s="10" customFormat="1" ht="12.75"/>
    <row r="63" s="10" customFormat="1" ht="12.75"/>
    <row r="64" s="10" customFormat="1" ht="12.75"/>
    <row r="65" s="10" customFormat="1" ht="12.75"/>
    <row r="66" s="10" customFormat="1" ht="12.75"/>
    <row r="67" s="10" customFormat="1" ht="12.75"/>
    <row r="68" s="10" customFormat="1" ht="12.75"/>
    <row r="69" s="10" customFormat="1" ht="12.75"/>
    <row r="70" s="10" customFormat="1" ht="12.75"/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  <row r="95" s="10" customFormat="1" ht="12.75"/>
    <row r="96" s="10" customFormat="1" ht="12.75"/>
    <row r="97" s="10" customFormat="1" ht="12.75"/>
    <row r="98" s="10" customFormat="1" ht="12.75"/>
    <row r="99" s="10" customFormat="1" ht="12.75"/>
    <row r="100" s="10" customFormat="1" ht="12.75"/>
    <row r="101" s="10" customFormat="1" ht="12.75"/>
    <row r="102" s="10" customFormat="1" ht="12.75"/>
    <row r="103" s="10" customFormat="1" ht="12.75"/>
    <row r="104" s="10" customFormat="1" ht="12.75"/>
    <row r="105" s="10" customFormat="1" ht="12.75"/>
    <row r="106" s="10" customFormat="1" ht="12.75"/>
    <row r="107" s="10" customFormat="1" ht="12.75"/>
    <row r="108" s="10" customFormat="1" ht="12.75"/>
    <row r="109" s="10" customFormat="1" ht="12.75"/>
    <row r="110" s="10" customFormat="1" ht="12.75"/>
    <row r="111" s="10" customFormat="1" ht="12.75"/>
    <row r="112" s="10" customFormat="1" ht="12.75"/>
    <row r="113" s="10" customFormat="1" ht="12.75"/>
    <row r="114" s="10" customFormat="1" ht="12.75"/>
    <row r="115" s="10" customFormat="1" ht="12.75"/>
    <row r="116" s="10" customFormat="1" ht="12.75"/>
    <row r="117" s="10" customFormat="1" ht="12.75"/>
    <row r="118" s="10" customFormat="1" ht="12.75"/>
    <row r="119" s="10" customFormat="1" ht="12.75"/>
    <row r="120" s="10" customFormat="1" ht="12.75"/>
    <row r="121" s="10" customFormat="1" ht="12.75"/>
    <row r="122" s="10" customFormat="1" ht="12.75"/>
    <row r="123" s="10" customFormat="1" ht="12.75"/>
    <row r="124" s="10" customFormat="1" ht="12.75"/>
    <row r="125" s="10" customFormat="1" ht="12.75"/>
    <row r="126" s="10" customFormat="1" ht="12.75"/>
    <row r="127" s="10" customFormat="1" ht="12.75"/>
    <row r="128" s="10" customFormat="1" ht="12.75"/>
    <row r="129" s="10" customFormat="1" ht="12.75"/>
    <row r="130" s="10" customFormat="1" ht="12.75"/>
    <row r="131" s="10" customFormat="1" ht="12.75"/>
    <row r="132" s="10" customFormat="1" ht="12.75"/>
    <row r="133" s="10" customFormat="1" ht="12.75"/>
    <row r="134" s="10" customFormat="1" ht="12.75"/>
    <row r="135" s="10" customFormat="1" ht="12.75"/>
    <row r="136" s="10" customFormat="1" ht="12.75"/>
    <row r="137" s="10" customFormat="1" ht="12.75"/>
    <row r="138" s="10" customFormat="1" ht="12.75"/>
    <row r="139" s="10" customFormat="1" ht="12.75"/>
    <row r="140" s="10" customFormat="1" ht="12.75"/>
    <row r="141" s="10" customFormat="1" ht="12.75"/>
    <row r="142" s="10" customFormat="1" ht="12.75"/>
    <row r="143" s="10" customFormat="1" ht="12.75"/>
    <row r="144" s="10" customFormat="1" ht="12.75"/>
    <row r="145" s="10" customFormat="1" ht="12.75"/>
    <row r="146" s="10" customFormat="1" ht="12.75"/>
    <row r="147" s="10" customFormat="1" ht="12.75"/>
    <row r="148" s="10" customFormat="1" ht="12.75"/>
    <row r="149" s="10" customFormat="1" ht="12.75"/>
    <row r="150" s="10" customFormat="1" ht="12.75"/>
    <row r="151" s="10" customFormat="1" ht="12.75"/>
    <row r="152" s="10" customFormat="1" ht="12.75"/>
    <row r="153" s="10" customFormat="1" ht="12.75"/>
    <row r="154" s="10" customFormat="1" ht="12.75"/>
    <row r="155" s="10" customFormat="1" ht="12.75"/>
    <row r="156" s="10" customFormat="1" ht="12.75"/>
    <row r="157" s="10" customFormat="1" ht="12.75"/>
    <row r="158" s="10" customFormat="1" ht="12.75"/>
    <row r="159" s="10" customFormat="1" ht="12.75"/>
    <row r="160" s="10" customFormat="1" ht="12.75"/>
    <row r="161" s="10" customFormat="1" ht="12.75"/>
    <row r="162" s="10" customFormat="1" ht="12.75"/>
    <row r="163" s="10" customFormat="1" ht="12.75"/>
  </sheetData>
  <sheetProtection/>
  <mergeCells count="24">
    <mergeCell ref="F18:G18"/>
    <mergeCell ref="L18:M18"/>
    <mergeCell ref="C19:C20"/>
    <mergeCell ref="I19:I20"/>
    <mergeCell ref="D19:D20"/>
    <mergeCell ref="E19:E20"/>
    <mergeCell ref="F19:F20"/>
    <mergeCell ref="G19:G20"/>
    <mergeCell ref="C11:G11"/>
    <mergeCell ref="I11:M11"/>
    <mergeCell ref="F12:G12"/>
    <mergeCell ref="L12:M12"/>
    <mergeCell ref="J19:J20"/>
    <mergeCell ref="K19:K20"/>
    <mergeCell ref="M19:M20"/>
    <mergeCell ref="L19:L20"/>
    <mergeCell ref="C17:G17"/>
    <mergeCell ref="I17:M17"/>
    <mergeCell ref="C30:G30"/>
    <mergeCell ref="I30:M30"/>
    <mergeCell ref="F23:G23"/>
    <mergeCell ref="L23:M23"/>
    <mergeCell ref="C22:G22"/>
    <mergeCell ref="I22:M22"/>
  </mergeCells>
  <dataValidations count="12">
    <dataValidation allowBlank="1" showInputMessage="1" showErrorMessage="1" promptTitle="applicants" prompt="the number of applicants with your centre code that applied to UCAS" sqref="C13"/>
    <dataValidation allowBlank="1" showInputMessage="1" showErrorMessage="1" promptTitle="choices" prompt="the number of mainscheme choices (applications) the applicants with your centre code made, these are the applications listed in the application form" sqref="C14"/>
    <dataValidation allowBlank="1" showInputMessage="1" showErrorMessage="1" promptTitle="accepts" prompt="the number of applicants with your centre code which accepted a place at an institution" sqref="C15:C16"/>
    <dataValidation allowBlank="1" showInputMessage="1" showErrorMessage="1" promptTitle="accepts" prompt="the number of applicants from the competitor group which accepted a place at an institution" sqref="I15:I16"/>
    <dataValidation allowBlank="1" showInputMessage="1" showErrorMessage="1" promptTitle="choices" prompt="the number of mainscheme choices (applications) the applicants from the competitor group made, these are the applications listed in the application form" sqref="I14"/>
    <dataValidation allowBlank="1" showInputMessage="1" showErrorMessage="1" promptTitle="applicants" prompt="the number of applicants from the competitor group that applied to UCAS" sqref="I13"/>
    <dataValidation allowBlank="1" showInputMessage="1" showErrorMessage="1" promptTitle="mainscheme accepts" prompt="applicants that accepted one of the mainscheme choices (applications)" sqref="C24 I24"/>
    <dataValidation allowBlank="1" showInputMessage="1" showErrorMessage="1" promptTitle="extra accepts" prompt="applicants that accepted a place through the Extra process" sqref="C25 I25"/>
    <dataValidation allowBlank="1" showInputMessage="1" showErrorMessage="1" promptTitle="clearing accepts" prompt="applicants that accepted a place through clearing" sqref="C26 I26"/>
    <dataValidation allowBlank="1" showInputMessage="1" showErrorMessage="1" promptTitle="direct accepts" prompt="applicants that accepted a place using Overseas Partnership Forms and Records of Prior Acceptance" sqref="C28 I28"/>
    <dataValidation allowBlank="1" showInputMessage="1" showErrorMessage="1" promptTitle="adjustment accepts" prompt="applicants that accepted a place through adjustment" sqref="C27 I27"/>
    <dataValidation allowBlank="1" showInputMessage="1" showErrorMessage="1" promptTitle="% of applicants accepted" prompt="the percentage of total accepted applicants out of all applicants that applied" sqref="C19:C20 I19:I2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0"/>
  </sheetPr>
  <dimension ref="A5:U60"/>
  <sheetViews>
    <sheetView showGridLines="0" zoomScalePageLayoutView="0" workbookViewId="0" topLeftCell="A1">
      <selection activeCell="J54" sqref="J54"/>
    </sheetView>
  </sheetViews>
  <sheetFormatPr defaultColWidth="9.140625" defaultRowHeight="12.75"/>
  <cols>
    <col min="1" max="1" width="9.140625" style="2" customWidth="1"/>
    <col min="2" max="2" width="2.00390625" style="2" customWidth="1"/>
    <col min="3" max="3" width="11.7109375" style="2" customWidth="1"/>
    <col min="4" max="4" width="2.421875" style="2" customWidth="1"/>
    <col min="5" max="5" width="10.28125" style="2" bestFit="1" customWidth="1"/>
    <col min="6" max="6" width="9.28125" style="2" customWidth="1"/>
    <col min="7" max="7" width="11.28125" style="2" bestFit="1" customWidth="1"/>
    <col min="8" max="8" width="10.28125" style="2" bestFit="1" customWidth="1"/>
    <col min="9" max="9" width="9.28125" style="2" customWidth="1"/>
    <col min="10" max="10" width="11.28125" style="2" customWidth="1"/>
    <col min="11" max="12" width="16.140625" style="2" customWidth="1"/>
    <col min="13" max="18" width="9.140625" style="2" customWidth="1"/>
    <col min="19" max="19" width="6.00390625" style="2" customWidth="1"/>
    <col min="20" max="16384" width="9.140625" style="2" customWidth="1"/>
  </cols>
  <sheetData>
    <row r="1" ht="12.75"/>
    <row r="2" ht="12.75"/>
    <row r="3" ht="12.75"/>
    <row r="4" ht="12.75"/>
    <row r="5" ht="12.75">
      <c r="S5" s="3"/>
    </row>
    <row r="6" ht="13.5" thickBot="1"/>
    <row r="7" spans="2:19" ht="12.75"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2"/>
    </row>
    <row r="8" spans="2:19" ht="12.75">
      <c r="B8" s="33"/>
      <c r="C8" s="230" t="s">
        <v>697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4"/>
    </row>
    <row r="9" spans="2:19" ht="12.75">
      <c r="B9" s="3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4"/>
    </row>
    <row r="10" spans="2:19" ht="12.75">
      <c r="B10" s="3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00" t="s">
        <v>86</v>
      </c>
      <c r="O10" s="300"/>
      <c r="P10" s="300"/>
      <c r="Q10" s="300"/>
      <c r="R10" s="300"/>
      <c r="S10" s="34"/>
    </row>
    <row r="11" spans="2:19" ht="12.75">
      <c r="B11" s="33"/>
      <c r="C11" s="297" t="s">
        <v>44</v>
      </c>
      <c r="D11" s="17"/>
      <c r="E11" s="284" t="s">
        <v>292</v>
      </c>
      <c r="F11" s="285"/>
      <c r="G11" s="285"/>
      <c r="H11" s="285"/>
      <c r="I11" s="285"/>
      <c r="J11" s="285"/>
      <c r="K11" s="285"/>
      <c r="L11" s="286"/>
      <c r="M11" s="1"/>
      <c r="N11" s="1"/>
      <c r="O11" s="1"/>
      <c r="P11" s="1"/>
      <c r="Q11" s="1"/>
      <c r="R11" s="1"/>
      <c r="S11" s="34"/>
    </row>
    <row r="12" spans="2:20" ht="12.75">
      <c r="B12" s="33"/>
      <c r="C12" s="298"/>
      <c r="D12" s="17"/>
      <c r="E12" s="299">
        <v>2012</v>
      </c>
      <c r="F12" s="287"/>
      <c r="G12" s="287"/>
      <c r="H12" s="287">
        <v>2013</v>
      </c>
      <c r="I12" s="287"/>
      <c r="J12" s="287"/>
      <c r="K12" s="287" t="s">
        <v>68</v>
      </c>
      <c r="L12" s="288"/>
      <c r="M12" s="1"/>
      <c r="N12" s="1"/>
      <c r="O12" s="1"/>
      <c r="P12" s="1"/>
      <c r="Q12" s="1"/>
      <c r="R12" s="1"/>
      <c r="S12" s="34"/>
      <c r="T12" s="18"/>
    </row>
    <row r="13" spans="2:20" ht="12.75">
      <c r="B13" s="33"/>
      <c r="C13" s="70"/>
      <c r="D13" s="19"/>
      <c r="E13" s="73" t="s">
        <v>67</v>
      </c>
      <c r="F13" s="74" t="s">
        <v>35</v>
      </c>
      <c r="G13" s="74" t="s">
        <v>705</v>
      </c>
      <c r="H13" s="73" t="s">
        <v>67</v>
      </c>
      <c r="I13" s="74" t="s">
        <v>35</v>
      </c>
      <c r="J13" s="64" t="s">
        <v>705</v>
      </c>
      <c r="K13" s="79"/>
      <c r="L13" s="80"/>
      <c r="M13" s="1"/>
      <c r="N13" s="1"/>
      <c r="O13" s="1"/>
      <c r="P13" s="1"/>
      <c r="Q13" s="1"/>
      <c r="R13" s="1"/>
      <c r="S13" s="34"/>
      <c r="T13" s="18" t="s">
        <v>72</v>
      </c>
    </row>
    <row r="14" spans="2:20" ht="12.75">
      <c r="B14" s="33"/>
      <c r="C14" s="71" t="s">
        <v>40</v>
      </c>
      <c r="D14" s="13"/>
      <c r="E14" s="75">
        <v>5</v>
      </c>
      <c r="F14" s="56">
        <v>4</v>
      </c>
      <c r="G14" s="231">
        <v>80</v>
      </c>
      <c r="H14" s="75">
        <v>6</v>
      </c>
      <c r="I14" s="56">
        <v>6</v>
      </c>
      <c r="J14" s="233">
        <v>100</v>
      </c>
      <c r="K14" s="68">
        <f>IF($F14=0,"",IF(($I14-$F14)/$F14*100&lt;0,ROUND(($I14-$F14)/$F14*100,1)&amp;"  "&amp;REPT("|",ROUND(ABS(($I14-$F14)/$F14*10),0)),""))</f>
      </c>
      <c r="L14" s="65" t="str">
        <f>IF($F14=0,"",IF(($I14-$F14)/$F14*100&gt;0,REPT("|",ROUND(ABS(($I14-$F14)/$F14*10),0))&amp;"  "&amp;ROUND(($I14-$F14)/$F14*100,1),""))</f>
        <v>|||||  50</v>
      </c>
      <c r="M14" s="1"/>
      <c r="N14" s="13"/>
      <c r="O14" s="13"/>
      <c r="P14" s="13"/>
      <c r="Q14" s="13"/>
      <c r="R14" s="1"/>
      <c r="S14" s="34"/>
      <c r="T14" s="18">
        <v>18</v>
      </c>
    </row>
    <row r="15" spans="2:20" ht="12.75">
      <c r="B15" s="33"/>
      <c r="C15" s="71">
        <v>18</v>
      </c>
      <c r="D15" s="13"/>
      <c r="E15" s="75">
        <v>126</v>
      </c>
      <c r="F15" s="56">
        <v>117</v>
      </c>
      <c r="G15" s="231">
        <v>92.85714285714286</v>
      </c>
      <c r="H15" s="75">
        <v>140</v>
      </c>
      <c r="I15" s="56">
        <v>130</v>
      </c>
      <c r="J15" s="233">
        <v>92.85714285714286</v>
      </c>
      <c r="K15" s="68">
        <f aca="true" t="shared" si="0" ref="K15:K20">IF($F15=0,"",IF(($I15-$F15)/$F15*100&lt;0,ROUND(($I15-$F15)/$F15*100,1)&amp;"  "&amp;REPT("|",ROUND(ABS(($I15-$F15)/$F15*10),0)),""))</f>
      </c>
      <c r="L15" s="65" t="str">
        <f aca="true" t="shared" si="1" ref="L15:L20">IF($F15=0,"",IF(($I15-$F15)/$F15*100&gt;0,REPT("|",ROUND(ABS(($I15-$F15)/$F15*10),0))&amp;"  "&amp;ROUND(($I15-$F15)/$F15*100,1),""))</f>
        <v>|  11.1</v>
      </c>
      <c r="M15" s="1"/>
      <c r="N15" s="1"/>
      <c r="O15" s="1"/>
      <c r="P15" s="1"/>
      <c r="Q15" s="1"/>
      <c r="R15" s="1"/>
      <c r="S15" s="34"/>
      <c r="T15" s="18">
        <v>19</v>
      </c>
    </row>
    <row r="16" spans="2:20" ht="12.75">
      <c r="B16" s="33"/>
      <c r="C16" s="71">
        <v>19</v>
      </c>
      <c r="D16" s="13"/>
      <c r="E16" s="75">
        <v>16</v>
      </c>
      <c r="F16" s="56">
        <v>14</v>
      </c>
      <c r="G16" s="231">
        <v>87.5</v>
      </c>
      <c r="H16" s="75">
        <v>12</v>
      </c>
      <c r="I16" s="56">
        <v>4</v>
      </c>
      <c r="J16" s="233">
        <v>33.33333333333333</v>
      </c>
      <c r="K16" s="68" t="str">
        <f t="shared" si="0"/>
        <v>-71.4  |||||||</v>
      </c>
      <c r="L16" s="65">
        <f t="shared" si="1"/>
      </c>
      <c r="M16" s="1"/>
      <c r="N16" s="1"/>
      <c r="O16" s="1"/>
      <c r="P16" s="1"/>
      <c r="Q16" s="1"/>
      <c r="R16" s="1"/>
      <c r="S16" s="34"/>
      <c r="T16" s="18">
        <v>20</v>
      </c>
    </row>
    <row r="17" spans="2:20" ht="12.75">
      <c r="B17" s="33"/>
      <c r="C17" s="71">
        <v>20</v>
      </c>
      <c r="D17" s="13"/>
      <c r="E17" s="75">
        <v>2</v>
      </c>
      <c r="F17" s="56">
        <v>2</v>
      </c>
      <c r="G17" s="231">
        <v>100</v>
      </c>
      <c r="H17" s="75">
        <v>5</v>
      </c>
      <c r="I17" s="56">
        <v>2</v>
      </c>
      <c r="J17" s="233">
        <v>40</v>
      </c>
      <c r="K17" s="68">
        <f t="shared" si="0"/>
      </c>
      <c r="L17" s="65">
        <f t="shared" si="1"/>
      </c>
      <c r="M17" s="1"/>
      <c r="N17" s="1"/>
      <c r="O17" s="1"/>
      <c r="P17" s="1"/>
      <c r="Q17" s="1"/>
      <c r="R17" s="1"/>
      <c r="S17" s="34"/>
      <c r="T17" s="18" t="s">
        <v>73</v>
      </c>
    </row>
    <row r="18" spans="2:20" ht="12.75">
      <c r="B18" s="33"/>
      <c r="C18" s="71" t="s">
        <v>42</v>
      </c>
      <c r="D18" s="13"/>
      <c r="E18" s="75">
        <v>1</v>
      </c>
      <c r="F18" s="56">
        <v>1</v>
      </c>
      <c r="G18" s="231">
        <v>100</v>
      </c>
      <c r="H18" s="75">
        <v>0</v>
      </c>
      <c r="I18" s="56">
        <v>0</v>
      </c>
      <c r="J18" s="233">
        <v>0</v>
      </c>
      <c r="K18" s="68" t="str">
        <f t="shared" si="0"/>
        <v>-100  ||||||||||</v>
      </c>
      <c r="L18" s="65">
        <f t="shared" si="1"/>
      </c>
      <c r="M18" s="1"/>
      <c r="N18" s="1"/>
      <c r="O18" s="1"/>
      <c r="P18" s="1"/>
      <c r="Q18" s="1"/>
      <c r="R18" s="1"/>
      <c r="S18" s="34"/>
      <c r="T18" s="18" t="s">
        <v>74</v>
      </c>
    </row>
    <row r="19" spans="2:20" ht="12.75">
      <c r="B19" s="33"/>
      <c r="C19" s="71" t="s">
        <v>41</v>
      </c>
      <c r="D19" s="13"/>
      <c r="E19" s="75">
        <v>0</v>
      </c>
      <c r="F19" s="56">
        <v>0</v>
      </c>
      <c r="G19" s="231">
        <v>0</v>
      </c>
      <c r="H19" s="75">
        <v>0</v>
      </c>
      <c r="I19" s="56">
        <v>0</v>
      </c>
      <c r="J19" s="233">
        <v>0</v>
      </c>
      <c r="K19" s="68">
        <f t="shared" si="0"/>
      </c>
      <c r="L19" s="65">
        <f t="shared" si="1"/>
      </c>
      <c r="M19" s="1"/>
      <c r="N19" s="1"/>
      <c r="O19" s="1"/>
      <c r="P19" s="1"/>
      <c r="Q19" s="1"/>
      <c r="R19" s="1"/>
      <c r="S19" s="34"/>
      <c r="T19" s="18" t="s">
        <v>75</v>
      </c>
    </row>
    <row r="20" spans="2:20" ht="12.75">
      <c r="B20" s="33"/>
      <c r="C20" s="72" t="s">
        <v>43</v>
      </c>
      <c r="D20" s="13"/>
      <c r="E20" s="76">
        <v>0</v>
      </c>
      <c r="F20" s="63">
        <v>0</v>
      </c>
      <c r="G20" s="232">
        <v>0</v>
      </c>
      <c r="H20" s="76">
        <v>0</v>
      </c>
      <c r="I20" s="63">
        <v>0</v>
      </c>
      <c r="J20" s="234">
        <v>0</v>
      </c>
      <c r="K20" s="69">
        <f t="shared" si="0"/>
      </c>
      <c r="L20" s="66">
        <f t="shared" si="1"/>
      </c>
      <c r="M20" s="1"/>
      <c r="N20" s="1"/>
      <c r="O20" s="1"/>
      <c r="P20" s="1"/>
      <c r="Q20" s="1"/>
      <c r="R20" s="1"/>
      <c r="S20" s="34"/>
      <c r="T20" s="18"/>
    </row>
    <row r="21" spans="2:19" ht="12.75">
      <c r="B21" s="3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34"/>
    </row>
    <row r="22" spans="2:19" ht="12.75">
      <c r="B22" s="33"/>
      <c r="C22" s="297" t="s">
        <v>69</v>
      </c>
      <c r="D22" s="17"/>
      <c r="E22" s="284" t="s">
        <v>292</v>
      </c>
      <c r="F22" s="285"/>
      <c r="G22" s="285"/>
      <c r="H22" s="285"/>
      <c r="I22" s="285"/>
      <c r="J22" s="285"/>
      <c r="K22" s="285"/>
      <c r="L22" s="286"/>
      <c r="M22" s="1"/>
      <c r="N22" s="1"/>
      <c r="O22" s="1"/>
      <c r="P22" s="1"/>
      <c r="Q22" s="1"/>
      <c r="R22" s="1"/>
      <c r="S22" s="34"/>
    </row>
    <row r="23" spans="2:19" ht="12.75">
      <c r="B23" s="33"/>
      <c r="C23" s="298"/>
      <c r="D23" s="17"/>
      <c r="E23" s="299">
        <v>2012</v>
      </c>
      <c r="F23" s="287"/>
      <c r="G23" s="219"/>
      <c r="H23" s="287">
        <v>2013</v>
      </c>
      <c r="I23" s="287"/>
      <c r="J23" s="219"/>
      <c r="K23" s="287" t="s">
        <v>68</v>
      </c>
      <c r="L23" s="288"/>
      <c r="M23" s="1"/>
      <c r="N23" s="1"/>
      <c r="O23" s="1"/>
      <c r="P23" s="1"/>
      <c r="Q23" s="1"/>
      <c r="R23" s="1"/>
      <c r="S23" s="34"/>
    </row>
    <row r="24" spans="2:19" ht="12.75">
      <c r="B24" s="33"/>
      <c r="C24" s="70"/>
      <c r="D24" s="19"/>
      <c r="E24" s="73" t="s">
        <v>67</v>
      </c>
      <c r="F24" s="74" t="s">
        <v>35</v>
      </c>
      <c r="G24" s="74" t="s">
        <v>705</v>
      </c>
      <c r="H24" s="73" t="s">
        <v>67</v>
      </c>
      <c r="I24" s="74" t="s">
        <v>35</v>
      </c>
      <c r="J24" s="64" t="s">
        <v>705</v>
      </c>
      <c r="K24" s="79"/>
      <c r="L24" s="80"/>
      <c r="M24" s="1"/>
      <c r="N24" s="1"/>
      <c r="O24" s="1"/>
      <c r="P24" s="1"/>
      <c r="Q24" s="1"/>
      <c r="R24" s="1"/>
      <c r="S24" s="34"/>
    </row>
    <row r="25" spans="2:19" ht="12.75">
      <c r="B25" s="33"/>
      <c r="C25" s="77" t="s">
        <v>45</v>
      </c>
      <c r="D25" s="9"/>
      <c r="E25" s="75">
        <v>78</v>
      </c>
      <c r="F25" s="56">
        <v>73</v>
      </c>
      <c r="G25" s="259">
        <v>93.58974358974359</v>
      </c>
      <c r="H25" s="75">
        <v>83</v>
      </c>
      <c r="I25" s="56">
        <v>72</v>
      </c>
      <c r="J25" s="279">
        <v>86.74698795180723</v>
      </c>
      <c r="K25" s="68" t="str">
        <f>IF($F25=0,"",IF(($I25-$F25)/$F25*100&lt;0,ROUND(($I25-$F25)/$F25*100,1)&amp;"  "&amp;REPT("|",ROUND(ABS(($I25-$F25)/$F25*10),0)),""))</f>
        <v>-1.4  </v>
      </c>
      <c r="L25" s="65">
        <f>IF($F25=0,"",IF(($I25-$F25)/$F25*100&gt;0,REPT("|",ROUND(ABS(($I25-$F25)/$F25*10),0))&amp;"  "&amp;ROUND(($I25-$F25)/$F25*100,1),""))</f>
      </c>
      <c r="M25" s="1"/>
      <c r="N25" s="1"/>
      <c r="O25" s="1"/>
      <c r="P25" s="1"/>
      <c r="Q25" s="1"/>
      <c r="R25" s="1"/>
      <c r="S25" s="34"/>
    </row>
    <row r="26" spans="2:19" ht="12.75">
      <c r="B26" s="33"/>
      <c r="C26" s="78" t="s">
        <v>46</v>
      </c>
      <c r="D26" s="9"/>
      <c r="E26" s="76">
        <v>72</v>
      </c>
      <c r="F26" s="63">
        <v>65</v>
      </c>
      <c r="G26" s="260">
        <v>90.27777777777779</v>
      </c>
      <c r="H26" s="76">
        <v>80</v>
      </c>
      <c r="I26" s="63">
        <v>70</v>
      </c>
      <c r="J26" s="280">
        <v>87.5</v>
      </c>
      <c r="K26" s="69">
        <f>IF($F26=0,"",IF(($I26-$F26)/$F26*100&lt;0,ROUND(($I26-$F26)/$F26*100,1)&amp;"  "&amp;REPT("|",ROUND(ABS(($I26-$F26)/$F26*10),0)),""))</f>
      </c>
      <c r="L26" s="66" t="str">
        <f>IF($F26=0,"",IF(($I26-$F26)/$F26*100&gt;0,REPT("|",ROUND(ABS(($I26-$F26)/$F26*10),0))&amp;"  "&amp;ROUND(($I26-$F26)/$F26*100,1),""))</f>
        <v>|  7.7</v>
      </c>
      <c r="M26" s="1"/>
      <c r="N26" s="1"/>
      <c r="O26" s="1"/>
      <c r="P26" s="1"/>
      <c r="Q26" s="1"/>
      <c r="R26" s="1"/>
      <c r="S26" s="34"/>
    </row>
    <row r="27" spans="2:19" ht="12.75">
      <c r="B27" s="3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34"/>
    </row>
    <row r="28" spans="2:19" ht="12.75">
      <c r="B28" s="33"/>
      <c r="C28" s="297" t="s">
        <v>70</v>
      </c>
      <c r="D28" s="17"/>
      <c r="E28" s="284" t="s">
        <v>292</v>
      </c>
      <c r="F28" s="285"/>
      <c r="G28" s="285"/>
      <c r="H28" s="285"/>
      <c r="I28" s="285"/>
      <c r="J28" s="285"/>
      <c r="K28" s="285"/>
      <c r="L28" s="286"/>
      <c r="M28" s="1"/>
      <c r="N28" s="1"/>
      <c r="O28" s="1"/>
      <c r="P28" s="1"/>
      <c r="Q28" s="1"/>
      <c r="R28" s="1"/>
      <c r="S28" s="34"/>
    </row>
    <row r="29" spans="2:20" ht="12.75">
      <c r="B29" s="33"/>
      <c r="C29" s="298"/>
      <c r="D29" s="17"/>
      <c r="E29" s="299">
        <v>2012</v>
      </c>
      <c r="F29" s="287"/>
      <c r="G29" s="219"/>
      <c r="H29" s="287">
        <v>2013</v>
      </c>
      <c r="I29" s="287"/>
      <c r="J29" s="219"/>
      <c r="K29" s="287" t="s">
        <v>68</v>
      </c>
      <c r="L29" s="288"/>
      <c r="M29" s="1"/>
      <c r="N29" s="1"/>
      <c r="O29" s="1"/>
      <c r="P29" s="1"/>
      <c r="Q29" s="1"/>
      <c r="R29" s="1"/>
      <c r="S29" s="34"/>
      <c r="T29" s="18"/>
    </row>
    <row r="30" spans="1:20" ht="12.75">
      <c r="A30" s="103"/>
      <c r="B30" s="33"/>
      <c r="C30" s="70"/>
      <c r="D30" s="19"/>
      <c r="E30" s="73" t="s">
        <v>67</v>
      </c>
      <c r="F30" s="74" t="s">
        <v>35</v>
      </c>
      <c r="G30" s="74" t="s">
        <v>705</v>
      </c>
      <c r="H30" s="73" t="s">
        <v>67</v>
      </c>
      <c r="I30" s="74" t="s">
        <v>35</v>
      </c>
      <c r="J30" s="64" t="s">
        <v>705</v>
      </c>
      <c r="K30" s="79"/>
      <c r="L30" s="80"/>
      <c r="M30" s="1"/>
      <c r="N30" s="1"/>
      <c r="O30" s="1"/>
      <c r="P30" s="1"/>
      <c r="Q30" s="1"/>
      <c r="R30" s="1"/>
      <c r="S30" s="34"/>
      <c r="T30" s="18"/>
    </row>
    <row r="31" spans="1:20" ht="12.75">
      <c r="A31" s="103"/>
      <c r="B31" s="33"/>
      <c r="C31" s="77" t="s">
        <v>57</v>
      </c>
      <c r="D31" s="9"/>
      <c r="E31" s="75">
        <v>10</v>
      </c>
      <c r="F31" s="56">
        <v>8</v>
      </c>
      <c r="G31" s="259">
        <v>80</v>
      </c>
      <c r="H31" s="75">
        <v>12</v>
      </c>
      <c r="I31" s="56">
        <v>10</v>
      </c>
      <c r="J31" s="279">
        <v>83.33333333333334</v>
      </c>
      <c r="K31" s="68">
        <f aca="true" t="shared" si="2" ref="K31:K41">IF($F31=0,"",IF(($I31-$F31)/$F31*100&lt;0,ROUND(($I31-$F31)/$F31*100,1)&amp;"  "&amp;REPT("|",ROUND(ABS(($I31-$F31)/$F31*10),0)),""))</f>
      </c>
      <c r="L31" s="65" t="str">
        <f aca="true" t="shared" si="3" ref="L31:L41">IF($F31=0,"",IF(($I31-$F31)/$F31*100&gt;0,REPT("|",ROUND(ABS(($I31-$F31)/$F31*10),0))&amp;"  "&amp;ROUND(($I31-$F31)/$F31*100,1),""))</f>
        <v>|||  25</v>
      </c>
      <c r="M31" s="1"/>
      <c r="N31" s="1"/>
      <c r="O31" s="1"/>
      <c r="P31" s="1"/>
      <c r="Q31" s="1"/>
      <c r="R31" s="1"/>
      <c r="S31" s="34"/>
      <c r="T31" s="18">
        <v>0</v>
      </c>
    </row>
    <row r="32" spans="2:21" ht="12.75">
      <c r="B32" s="33"/>
      <c r="C32" s="77" t="s">
        <v>47</v>
      </c>
      <c r="D32" s="9"/>
      <c r="E32" s="75">
        <v>5</v>
      </c>
      <c r="F32" s="56">
        <v>5</v>
      </c>
      <c r="G32" s="259">
        <v>100</v>
      </c>
      <c r="H32" s="75">
        <v>3</v>
      </c>
      <c r="I32" s="56">
        <v>2</v>
      </c>
      <c r="J32" s="279">
        <v>66.66666666666666</v>
      </c>
      <c r="K32" s="68" t="str">
        <f t="shared" si="2"/>
        <v>-60  ||||||</v>
      </c>
      <c r="L32" s="65">
        <f t="shared" si="3"/>
      </c>
      <c r="M32" s="1"/>
      <c r="N32" s="1"/>
      <c r="O32" s="1"/>
      <c r="P32" s="1"/>
      <c r="Q32" s="1"/>
      <c r="R32" s="1"/>
      <c r="S32" s="34"/>
      <c r="T32" s="20" t="s">
        <v>76</v>
      </c>
      <c r="U32" s="21"/>
    </row>
    <row r="33" spans="2:21" ht="12.75">
      <c r="B33" s="33"/>
      <c r="C33" s="77" t="s">
        <v>48</v>
      </c>
      <c r="D33" s="9"/>
      <c r="E33" s="75">
        <v>4</v>
      </c>
      <c r="F33" s="56">
        <v>4</v>
      </c>
      <c r="G33" s="259">
        <v>100</v>
      </c>
      <c r="H33" s="75">
        <v>2</v>
      </c>
      <c r="I33" s="56">
        <v>2</v>
      </c>
      <c r="J33" s="279">
        <v>100</v>
      </c>
      <c r="K33" s="68" t="str">
        <f t="shared" si="2"/>
        <v>-50  |||||</v>
      </c>
      <c r="L33" s="65">
        <f t="shared" si="3"/>
      </c>
      <c r="M33" s="1"/>
      <c r="N33" s="1"/>
      <c r="O33" s="1"/>
      <c r="P33" s="1"/>
      <c r="Q33" s="1"/>
      <c r="R33" s="1"/>
      <c r="S33" s="34"/>
      <c r="T33" s="22" t="s">
        <v>77</v>
      </c>
      <c r="U33" s="21"/>
    </row>
    <row r="34" spans="2:21" ht="12.75">
      <c r="B34" s="33"/>
      <c r="C34" s="77" t="s">
        <v>49</v>
      </c>
      <c r="D34" s="9"/>
      <c r="E34" s="75">
        <v>2</v>
      </c>
      <c r="F34" s="56">
        <v>1</v>
      </c>
      <c r="G34" s="259">
        <v>50</v>
      </c>
      <c r="H34" s="75">
        <v>5</v>
      </c>
      <c r="I34" s="56">
        <v>3</v>
      </c>
      <c r="J34" s="279">
        <v>60</v>
      </c>
      <c r="K34" s="68">
        <f t="shared" si="2"/>
      </c>
      <c r="L34" s="65" t="str">
        <f t="shared" si="3"/>
        <v>||||||||||||||||||||  200</v>
      </c>
      <c r="M34" s="1"/>
      <c r="N34" s="1"/>
      <c r="O34" s="1"/>
      <c r="P34" s="1"/>
      <c r="Q34" s="1"/>
      <c r="R34" s="1"/>
      <c r="S34" s="34"/>
      <c r="T34" s="22" t="s">
        <v>78</v>
      </c>
      <c r="U34" s="21"/>
    </row>
    <row r="35" spans="2:21" ht="12.75">
      <c r="B35" s="33"/>
      <c r="C35" s="77" t="s">
        <v>50</v>
      </c>
      <c r="D35" s="9"/>
      <c r="E35" s="75">
        <v>10</v>
      </c>
      <c r="F35" s="56">
        <v>9</v>
      </c>
      <c r="G35" s="259">
        <v>90</v>
      </c>
      <c r="H35" s="75">
        <v>15</v>
      </c>
      <c r="I35" s="56">
        <v>14</v>
      </c>
      <c r="J35" s="279">
        <v>93.33333333333333</v>
      </c>
      <c r="K35" s="68">
        <f t="shared" si="2"/>
      </c>
      <c r="L35" s="65" t="str">
        <f t="shared" si="3"/>
        <v>||||||  55.6</v>
      </c>
      <c r="M35" s="1"/>
      <c r="N35" s="1"/>
      <c r="O35" s="1"/>
      <c r="P35" s="1"/>
      <c r="Q35" s="1"/>
      <c r="R35" s="1"/>
      <c r="S35" s="34"/>
      <c r="T35" s="22" t="s">
        <v>79</v>
      </c>
      <c r="U35" s="21"/>
    </row>
    <row r="36" spans="2:21" ht="12.75">
      <c r="B36" s="33"/>
      <c r="C36" s="77" t="s">
        <v>51</v>
      </c>
      <c r="D36" s="9"/>
      <c r="E36" s="75">
        <v>30</v>
      </c>
      <c r="F36" s="56">
        <v>30</v>
      </c>
      <c r="G36" s="259">
        <v>100</v>
      </c>
      <c r="H36" s="75">
        <v>26</v>
      </c>
      <c r="I36" s="56">
        <v>26</v>
      </c>
      <c r="J36" s="279">
        <v>100</v>
      </c>
      <c r="K36" s="68" t="str">
        <f t="shared" si="2"/>
        <v>-13.3  |</v>
      </c>
      <c r="L36" s="65">
        <f t="shared" si="3"/>
      </c>
      <c r="M36" s="1"/>
      <c r="N36" s="1"/>
      <c r="O36" s="1"/>
      <c r="P36" s="1"/>
      <c r="Q36" s="1"/>
      <c r="R36" s="1"/>
      <c r="S36" s="34"/>
      <c r="T36" s="22" t="s">
        <v>80</v>
      </c>
      <c r="U36" s="21"/>
    </row>
    <row r="37" spans="2:21" ht="12.75">
      <c r="B37" s="33"/>
      <c r="C37" s="77" t="s">
        <v>52</v>
      </c>
      <c r="D37" s="9"/>
      <c r="E37" s="75">
        <v>47</v>
      </c>
      <c r="F37" s="56">
        <v>43</v>
      </c>
      <c r="G37" s="259">
        <v>91.48936170212765</v>
      </c>
      <c r="H37" s="75">
        <v>42</v>
      </c>
      <c r="I37" s="56">
        <v>41</v>
      </c>
      <c r="J37" s="279">
        <v>97.61904761904762</v>
      </c>
      <c r="K37" s="68" t="str">
        <f t="shared" si="2"/>
        <v>-4.7  </v>
      </c>
      <c r="L37" s="65">
        <f t="shared" si="3"/>
      </c>
      <c r="M37" s="1"/>
      <c r="N37" s="1"/>
      <c r="O37" s="1"/>
      <c r="P37" s="1"/>
      <c r="Q37" s="1"/>
      <c r="R37" s="1"/>
      <c r="S37" s="34"/>
      <c r="T37" s="22" t="s">
        <v>81</v>
      </c>
      <c r="U37" s="21"/>
    </row>
    <row r="38" spans="2:21" ht="12.75">
      <c r="B38" s="33"/>
      <c r="C38" s="77" t="s">
        <v>53</v>
      </c>
      <c r="D38" s="9"/>
      <c r="E38" s="75">
        <v>32</v>
      </c>
      <c r="F38" s="56">
        <v>32</v>
      </c>
      <c r="G38" s="259">
        <v>100</v>
      </c>
      <c r="H38" s="75">
        <v>45</v>
      </c>
      <c r="I38" s="56">
        <v>38</v>
      </c>
      <c r="J38" s="279">
        <v>84.44444444444444</v>
      </c>
      <c r="K38" s="68">
        <f t="shared" si="2"/>
      </c>
      <c r="L38" s="65" t="str">
        <f t="shared" si="3"/>
        <v>||  18.8</v>
      </c>
      <c r="M38" s="1"/>
      <c r="N38" s="1"/>
      <c r="O38" s="1"/>
      <c r="P38" s="1"/>
      <c r="Q38" s="1"/>
      <c r="R38" s="1"/>
      <c r="S38" s="34"/>
      <c r="T38" s="22" t="s">
        <v>82</v>
      </c>
      <c r="U38" s="21"/>
    </row>
    <row r="39" spans="2:21" ht="12.75">
      <c r="B39" s="33"/>
      <c r="C39" s="77" t="s">
        <v>54</v>
      </c>
      <c r="D39" s="9"/>
      <c r="E39" s="75">
        <v>8</v>
      </c>
      <c r="F39" s="56">
        <v>4</v>
      </c>
      <c r="G39" s="259">
        <v>50</v>
      </c>
      <c r="H39" s="75">
        <v>10</v>
      </c>
      <c r="I39" s="56">
        <v>3</v>
      </c>
      <c r="J39" s="279">
        <v>30</v>
      </c>
      <c r="K39" s="68" t="str">
        <f t="shared" si="2"/>
        <v>-25  |||</v>
      </c>
      <c r="L39" s="65">
        <f t="shared" si="3"/>
      </c>
      <c r="M39" s="1"/>
      <c r="N39" s="1"/>
      <c r="O39" s="1"/>
      <c r="P39" s="1"/>
      <c r="Q39" s="1"/>
      <c r="R39" s="1"/>
      <c r="S39" s="34"/>
      <c r="T39" s="22" t="s">
        <v>83</v>
      </c>
      <c r="U39" s="21"/>
    </row>
    <row r="40" spans="2:21" ht="12.75">
      <c r="B40" s="33"/>
      <c r="C40" s="77" t="s">
        <v>55</v>
      </c>
      <c r="D40" s="9"/>
      <c r="E40" s="75">
        <v>2</v>
      </c>
      <c r="F40" s="56">
        <v>2</v>
      </c>
      <c r="G40" s="259">
        <v>100</v>
      </c>
      <c r="H40" s="75">
        <v>2</v>
      </c>
      <c r="I40" s="56">
        <v>2</v>
      </c>
      <c r="J40" s="279">
        <v>100</v>
      </c>
      <c r="K40" s="68">
        <f t="shared" si="2"/>
      </c>
      <c r="L40" s="65">
        <f t="shared" si="3"/>
      </c>
      <c r="M40" s="1"/>
      <c r="N40" s="1"/>
      <c r="O40" s="1"/>
      <c r="P40" s="1"/>
      <c r="Q40" s="1"/>
      <c r="R40" s="1"/>
      <c r="S40" s="34"/>
      <c r="T40" s="22" t="s">
        <v>84</v>
      </c>
      <c r="U40" s="21"/>
    </row>
    <row r="41" spans="2:21" ht="12.75">
      <c r="B41" s="33"/>
      <c r="C41" s="78" t="s">
        <v>56</v>
      </c>
      <c r="D41" s="9"/>
      <c r="E41" s="76">
        <v>0</v>
      </c>
      <c r="F41" s="63">
        <v>0</v>
      </c>
      <c r="G41" s="260">
        <v>0</v>
      </c>
      <c r="H41" s="76">
        <v>1</v>
      </c>
      <c r="I41" s="63">
        <v>1</v>
      </c>
      <c r="J41" s="280">
        <v>100</v>
      </c>
      <c r="K41" s="69">
        <f t="shared" si="2"/>
      </c>
      <c r="L41" s="66">
        <f t="shared" si="3"/>
      </c>
      <c r="M41" s="1"/>
      <c r="N41" s="1"/>
      <c r="O41" s="1"/>
      <c r="P41" s="1"/>
      <c r="Q41" s="1"/>
      <c r="R41" s="1"/>
      <c r="S41" s="34"/>
      <c r="T41" s="22" t="s">
        <v>85</v>
      </c>
      <c r="U41" s="16"/>
    </row>
    <row r="42" spans="2:20" ht="12.75">
      <c r="B42" s="3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34"/>
      <c r="T42" s="18"/>
    </row>
    <row r="43" spans="2:20" ht="12.75">
      <c r="B43" s="33"/>
      <c r="C43" s="297" t="s">
        <v>71</v>
      </c>
      <c r="D43" s="17"/>
      <c r="E43" s="284" t="s">
        <v>292</v>
      </c>
      <c r="F43" s="285"/>
      <c r="G43" s="285"/>
      <c r="H43" s="285"/>
      <c r="I43" s="285"/>
      <c r="J43" s="285"/>
      <c r="K43" s="285"/>
      <c r="L43" s="286"/>
      <c r="M43" s="1"/>
      <c r="N43" s="1"/>
      <c r="O43" s="1"/>
      <c r="P43" s="1"/>
      <c r="Q43" s="1"/>
      <c r="R43" s="1"/>
      <c r="S43" s="34"/>
      <c r="T43" s="18"/>
    </row>
    <row r="44" spans="2:19" ht="12.75">
      <c r="B44" s="33"/>
      <c r="C44" s="298"/>
      <c r="D44" s="17"/>
      <c r="E44" s="299">
        <v>2012</v>
      </c>
      <c r="F44" s="287"/>
      <c r="G44" s="219"/>
      <c r="H44" s="287">
        <v>2013</v>
      </c>
      <c r="I44" s="287"/>
      <c r="J44" s="219"/>
      <c r="K44" s="287" t="s">
        <v>68</v>
      </c>
      <c r="L44" s="288"/>
      <c r="M44" s="1"/>
      <c r="N44" s="1"/>
      <c r="O44" s="1"/>
      <c r="P44" s="1"/>
      <c r="Q44" s="1"/>
      <c r="R44" s="1"/>
      <c r="S44" s="34"/>
    </row>
    <row r="45" spans="2:19" ht="12.75">
      <c r="B45" s="33"/>
      <c r="C45" s="70"/>
      <c r="D45" s="19"/>
      <c r="E45" s="73" t="s">
        <v>67</v>
      </c>
      <c r="F45" s="74" t="s">
        <v>35</v>
      </c>
      <c r="G45" s="74" t="s">
        <v>705</v>
      </c>
      <c r="H45" s="73" t="s">
        <v>67</v>
      </c>
      <c r="I45" s="74" t="s">
        <v>35</v>
      </c>
      <c r="J45" s="64" t="s">
        <v>705</v>
      </c>
      <c r="K45" s="79"/>
      <c r="L45" s="80"/>
      <c r="M45" s="1"/>
      <c r="N45" s="1"/>
      <c r="O45" s="1"/>
      <c r="P45" s="1"/>
      <c r="Q45" s="1"/>
      <c r="R45" s="1"/>
      <c r="S45" s="34"/>
    </row>
    <row r="46" spans="2:19" ht="12.75">
      <c r="B46" s="33"/>
      <c r="C46" s="77" t="s">
        <v>58</v>
      </c>
      <c r="D46" s="9"/>
      <c r="E46" s="75">
        <v>28</v>
      </c>
      <c r="F46" s="56">
        <v>26</v>
      </c>
      <c r="G46" s="259">
        <v>92.85714285714286</v>
      </c>
      <c r="H46" s="75">
        <v>32</v>
      </c>
      <c r="I46" s="56">
        <v>30</v>
      </c>
      <c r="J46" s="279">
        <v>93.75</v>
      </c>
      <c r="K46" s="68">
        <f aca="true" t="shared" si="4" ref="K46:K51">IF($F46=0,"",IF(($I46-$F46)/$F46*100&lt;0,ROUND(($I46-$F46)/$F46*100,1)&amp;"  "&amp;REPT("|",ROUND(ABS(($I46-$F46)/$F46*10),0)),""))</f>
      </c>
      <c r="L46" s="65" t="str">
        <f aca="true" t="shared" si="5" ref="L46:L51">IF($F46=0,"",IF(($I46-$F46)/$F46*100&gt;0,REPT("|",ROUND(ABS(($I46-$F46)/$F46*10),0))&amp;"  "&amp;ROUND(($I46-$F46)/$F46*100,1),""))</f>
        <v>||  15.4</v>
      </c>
      <c r="M46" s="1"/>
      <c r="N46" s="1"/>
      <c r="O46" s="1"/>
      <c r="P46" s="1"/>
      <c r="Q46" s="1"/>
      <c r="R46" s="1"/>
      <c r="S46" s="34"/>
    </row>
    <row r="47" spans="2:19" ht="12.75">
      <c r="B47" s="33"/>
      <c r="C47" s="77" t="s">
        <v>59</v>
      </c>
      <c r="D47" s="9"/>
      <c r="E47" s="75">
        <v>47</v>
      </c>
      <c r="F47" s="56">
        <v>44</v>
      </c>
      <c r="G47" s="259">
        <v>93.61702127659575</v>
      </c>
      <c r="H47" s="75">
        <v>46</v>
      </c>
      <c r="I47" s="56">
        <v>46</v>
      </c>
      <c r="J47" s="279">
        <v>100</v>
      </c>
      <c r="K47" s="68">
        <f t="shared" si="4"/>
      </c>
      <c r="L47" s="65" t="str">
        <f t="shared" si="5"/>
        <v>  4.5</v>
      </c>
      <c r="M47" s="1"/>
      <c r="N47" s="1"/>
      <c r="O47" s="1"/>
      <c r="P47" s="1"/>
      <c r="Q47" s="1"/>
      <c r="R47" s="1"/>
      <c r="S47" s="34"/>
    </row>
    <row r="48" spans="2:19" ht="12.75">
      <c r="B48" s="33"/>
      <c r="C48" s="77" t="s">
        <v>60</v>
      </c>
      <c r="D48" s="9"/>
      <c r="E48" s="75">
        <v>36</v>
      </c>
      <c r="F48" s="56">
        <v>34</v>
      </c>
      <c r="G48" s="259">
        <v>94.44444444444444</v>
      </c>
      <c r="H48" s="75">
        <v>41</v>
      </c>
      <c r="I48" s="56">
        <v>40</v>
      </c>
      <c r="J48" s="279">
        <v>97.5609756097561</v>
      </c>
      <c r="K48" s="68">
        <f t="shared" si="4"/>
      </c>
      <c r="L48" s="65" t="str">
        <f t="shared" si="5"/>
        <v>||  17.6</v>
      </c>
      <c r="M48" s="1"/>
      <c r="N48" s="1"/>
      <c r="O48" s="1"/>
      <c r="P48" s="1"/>
      <c r="Q48" s="1"/>
      <c r="R48" s="1"/>
      <c r="S48" s="34"/>
    </row>
    <row r="49" spans="2:19" ht="12.75">
      <c r="B49" s="33"/>
      <c r="C49" s="77" t="s">
        <v>61</v>
      </c>
      <c r="D49" s="9"/>
      <c r="E49" s="75">
        <v>2</v>
      </c>
      <c r="F49" s="56">
        <v>2</v>
      </c>
      <c r="G49" s="259">
        <v>100</v>
      </c>
      <c r="H49" s="75">
        <v>5</v>
      </c>
      <c r="I49" s="56">
        <v>4</v>
      </c>
      <c r="J49" s="279">
        <v>80</v>
      </c>
      <c r="K49" s="68">
        <f t="shared" si="4"/>
      </c>
      <c r="L49" s="65" t="str">
        <f t="shared" si="5"/>
        <v>||||||||||  100</v>
      </c>
      <c r="M49" s="1"/>
      <c r="N49" s="1"/>
      <c r="O49" s="1"/>
      <c r="P49" s="1"/>
      <c r="Q49" s="1"/>
      <c r="R49" s="1"/>
      <c r="S49" s="34"/>
    </row>
    <row r="50" spans="2:19" ht="12.75">
      <c r="B50" s="33"/>
      <c r="C50" s="77" t="s">
        <v>62</v>
      </c>
      <c r="D50" s="9"/>
      <c r="E50" s="75">
        <v>4</v>
      </c>
      <c r="F50" s="56">
        <v>3</v>
      </c>
      <c r="G50" s="259">
        <v>75</v>
      </c>
      <c r="H50" s="75">
        <v>7</v>
      </c>
      <c r="I50" s="56">
        <v>2</v>
      </c>
      <c r="J50" s="279">
        <v>28.57142857142857</v>
      </c>
      <c r="K50" s="68" t="str">
        <f t="shared" si="4"/>
        <v>-33.3  |||</v>
      </c>
      <c r="L50" s="65">
        <f t="shared" si="5"/>
      </c>
      <c r="M50" s="1"/>
      <c r="N50" s="1"/>
      <c r="O50" s="1"/>
      <c r="P50" s="1"/>
      <c r="Q50" s="1"/>
      <c r="R50" s="1"/>
      <c r="S50" s="34"/>
    </row>
    <row r="51" spans="2:19" ht="12.75">
      <c r="B51" s="33"/>
      <c r="C51" s="78" t="s">
        <v>63</v>
      </c>
      <c r="D51" s="9"/>
      <c r="E51" s="76">
        <v>33</v>
      </c>
      <c r="F51" s="63">
        <v>29</v>
      </c>
      <c r="G51" s="260">
        <v>87.87878787878788</v>
      </c>
      <c r="H51" s="76">
        <v>32</v>
      </c>
      <c r="I51" s="63">
        <v>20</v>
      </c>
      <c r="J51" s="280">
        <v>62.5</v>
      </c>
      <c r="K51" s="69" t="str">
        <f t="shared" si="4"/>
        <v>-31  |||</v>
      </c>
      <c r="L51" s="66">
        <f t="shared" si="5"/>
      </c>
      <c r="M51" s="1"/>
      <c r="N51" s="1"/>
      <c r="O51" s="1"/>
      <c r="P51" s="1"/>
      <c r="Q51" s="1"/>
      <c r="R51" s="1"/>
      <c r="S51" s="34"/>
    </row>
    <row r="52" spans="2:19" ht="12.75">
      <c r="B52" s="33"/>
      <c r="C52" s="1"/>
      <c r="D52" s="1"/>
      <c r="E52" s="26"/>
      <c r="F52" s="26"/>
      <c r="G52" s="26"/>
      <c r="H52" s="26"/>
      <c r="I52" s="26"/>
      <c r="J52" s="26"/>
      <c r="K52" s="1"/>
      <c r="L52" s="1"/>
      <c r="M52" s="1"/>
      <c r="N52" s="1"/>
      <c r="O52" s="1"/>
      <c r="P52" s="1"/>
      <c r="Q52" s="1"/>
      <c r="R52" s="1"/>
      <c r="S52" s="34"/>
    </row>
    <row r="53" spans="2:19" ht="12.75">
      <c r="B53" s="33"/>
      <c r="C53" s="297" t="s">
        <v>88</v>
      </c>
      <c r="D53" s="17"/>
      <c r="E53" s="284" t="s">
        <v>292</v>
      </c>
      <c r="F53" s="285"/>
      <c r="G53" s="285"/>
      <c r="H53" s="285"/>
      <c r="I53" s="285"/>
      <c r="J53" s="285"/>
      <c r="K53" s="285"/>
      <c r="L53" s="286"/>
      <c r="M53" s="1"/>
      <c r="N53" s="1"/>
      <c r="O53" s="1"/>
      <c r="P53" s="1"/>
      <c r="Q53" s="1"/>
      <c r="R53" s="1"/>
      <c r="S53" s="34"/>
    </row>
    <row r="54" spans="2:19" ht="12.75">
      <c r="B54" s="33"/>
      <c r="C54" s="298"/>
      <c r="D54" s="17"/>
      <c r="E54" s="299">
        <v>2012</v>
      </c>
      <c r="F54" s="287"/>
      <c r="G54" s="219"/>
      <c r="H54" s="287">
        <v>2013</v>
      </c>
      <c r="I54" s="287"/>
      <c r="J54" s="219"/>
      <c r="K54" s="287" t="s">
        <v>68</v>
      </c>
      <c r="L54" s="288"/>
      <c r="M54" s="1"/>
      <c r="N54" s="1"/>
      <c r="O54" s="1"/>
      <c r="P54" s="1"/>
      <c r="Q54" s="1"/>
      <c r="R54" s="1"/>
      <c r="S54" s="34"/>
    </row>
    <row r="55" spans="2:19" ht="12.75">
      <c r="B55" s="33"/>
      <c r="C55" s="70"/>
      <c r="D55" s="19"/>
      <c r="E55" s="73" t="s">
        <v>67</v>
      </c>
      <c r="F55" s="74" t="s">
        <v>35</v>
      </c>
      <c r="G55" s="74" t="s">
        <v>705</v>
      </c>
      <c r="H55" s="73" t="s">
        <v>67</v>
      </c>
      <c r="I55" s="74" t="s">
        <v>35</v>
      </c>
      <c r="J55" s="64" t="s">
        <v>705</v>
      </c>
      <c r="K55" s="79"/>
      <c r="L55" s="80"/>
      <c r="M55" s="1"/>
      <c r="N55" s="1"/>
      <c r="O55" s="1"/>
      <c r="P55" s="1"/>
      <c r="Q55" s="1"/>
      <c r="R55" s="1"/>
      <c r="S55" s="34"/>
    </row>
    <row r="56" spans="2:19" ht="12.75">
      <c r="B56" s="33"/>
      <c r="C56" s="77" t="s">
        <v>65</v>
      </c>
      <c r="D56" s="9"/>
      <c r="E56" s="75">
        <v>147</v>
      </c>
      <c r="F56" s="56">
        <v>135</v>
      </c>
      <c r="G56" s="259">
        <v>91.83673469387756</v>
      </c>
      <c r="H56" s="75">
        <v>158</v>
      </c>
      <c r="I56" s="56">
        <v>138</v>
      </c>
      <c r="J56" s="279">
        <v>87.34177215189874</v>
      </c>
      <c r="K56" s="68">
        <f>IF($F56=0,"",IF(($I56-$F56)/$F56*100&lt;0,ROUND(($I56-$F56)/$F56*100,1)&amp;"  "&amp;REPT("|",ROUND(ABS(($I56-$F56)/$F56*10),0)),""))</f>
      </c>
      <c r="L56" s="65" t="str">
        <f>IF($F56=0,"",IF(($I56-$F56)/$F56*100&gt;0,REPT("|",ROUND(ABS(($I56-$F56)/$F56*10),0))&amp;"  "&amp;ROUND(($I56-$F56)/$F56*100,1),""))</f>
        <v>  2.2</v>
      </c>
      <c r="M56" s="1"/>
      <c r="N56" s="1"/>
      <c r="O56" s="1"/>
      <c r="P56" s="1"/>
      <c r="Q56" s="1"/>
      <c r="R56" s="1"/>
      <c r="S56" s="34"/>
    </row>
    <row r="57" spans="2:19" ht="12.75">
      <c r="B57" s="33"/>
      <c r="C57" s="78" t="s">
        <v>64</v>
      </c>
      <c r="D57" s="9"/>
      <c r="E57" s="76">
        <v>3</v>
      </c>
      <c r="F57" s="63">
        <v>3</v>
      </c>
      <c r="G57" s="260">
        <v>100</v>
      </c>
      <c r="H57" s="76">
        <v>5</v>
      </c>
      <c r="I57" s="63">
        <v>4</v>
      </c>
      <c r="J57" s="280">
        <v>80</v>
      </c>
      <c r="K57" s="69">
        <f>IF($F57=0,"",IF(($I57-$F57)/$F57*100&lt;0,ROUND(($I57-$F57)/$F57*100,1)&amp;"  "&amp;REPT("|",ROUND(ABS(($I57-$F57)/$F57*10),0)),""))</f>
      </c>
      <c r="L57" s="66" t="str">
        <f>IF($F57=0,"",IF(($I57-$F57)/$F57*100&gt;0,REPT("|",ROUND(ABS(($I57-$F57)/$F57*10),0))&amp;"  "&amp;ROUND(($I57-$F57)/$F57*100,1),""))</f>
        <v>|||  33.3</v>
      </c>
      <c r="M57" s="1"/>
      <c r="N57" s="1"/>
      <c r="O57" s="1"/>
      <c r="P57" s="1"/>
      <c r="Q57" s="1"/>
      <c r="R57" s="1"/>
      <c r="S57" s="34"/>
    </row>
    <row r="58" spans="2:19" ht="12.75">
      <c r="B58" s="33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34"/>
    </row>
    <row r="59" spans="2:19" ht="12.75">
      <c r="B59" s="3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34"/>
    </row>
    <row r="60" spans="2:19" ht="13.5" thickBot="1"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8"/>
    </row>
  </sheetData>
  <sheetProtection/>
  <mergeCells count="26">
    <mergeCell ref="E29:F29"/>
    <mergeCell ref="H29:I29"/>
    <mergeCell ref="E44:F44"/>
    <mergeCell ref="H44:I44"/>
    <mergeCell ref="E43:L43"/>
    <mergeCell ref="K44:L44"/>
    <mergeCell ref="E54:F54"/>
    <mergeCell ref="H54:I54"/>
    <mergeCell ref="N10:R10"/>
    <mergeCell ref="C53:C54"/>
    <mergeCell ref="E53:L53"/>
    <mergeCell ref="K54:L54"/>
    <mergeCell ref="C28:C29"/>
    <mergeCell ref="E28:L28"/>
    <mergeCell ref="K29:L29"/>
    <mergeCell ref="C43:C44"/>
    <mergeCell ref="C11:C12"/>
    <mergeCell ref="E11:L11"/>
    <mergeCell ref="K12:L12"/>
    <mergeCell ref="C22:C23"/>
    <mergeCell ref="E22:L22"/>
    <mergeCell ref="K23:L23"/>
    <mergeCell ref="E23:F23"/>
    <mergeCell ref="H23:I23"/>
    <mergeCell ref="E12:G12"/>
    <mergeCell ref="H12:J12"/>
  </mergeCells>
  <dataValidations count="3">
    <dataValidation allowBlank="1" showInputMessage="1" showErrorMessage="1" promptTitle="applicants" prompt="the number of applicants with your centre code that applied to UCAS" sqref="E13 E24 E30 E45 E55"/>
    <dataValidation allowBlank="1" showInputMessage="1" showErrorMessage="1" promptTitle="accepts" prompt="the number of applicants with your centre code which accepted a place at an institution" sqref="F13 F24 F30 F45 F55"/>
    <dataValidation allowBlank="1" showInputMessage="1" showErrorMessage="1" promptTitle="% accepted" prompt="percentage of applicants accepted" sqref="G13 J13 G24 J24 G30 J30 G45 J45 G55 J55"/>
  </dataValidations>
  <printOptions/>
  <pageMargins left="0.7" right="0.7" top="0.75" bottom="0.75" header="0.3" footer="0.3"/>
  <pageSetup horizontalDpi="600" verticalDpi="600" orientation="portrait" paperSize="9" r:id="rId2"/>
  <ignoredErrors>
    <ignoredError sqref="T32:T41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theme="0"/>
  </sheetPr>
  <dimension ref="B2:U231"/>
  <sheetViews>
    <sheetView showGridLines="0" zoomScalePageLayoutView="0" workbookViewId="0" topLeftCell="A1">
      <selection activeCell="L18" sqref="L18"/>
    </sheetView>
  </sheetViews>
  <sheetFormatPr defaultColWidth="9.140625" defaultRowHeight="12.75"/>
  <cols>
    <col min="1" max="1" width="9.140625" style="2" customWidth="1"/>
    <col min="2" max="2" width="2.421875" style="2" customWidth="1"/>
    <col min="3" max="3" width="19.421875" style="2" customWidth="1"/>
    <col min="4" max="4" width="47.8515625" style="2" customWidth="1"/>
    <col min="5" max="6" width="13.7109375" style="2" customWidth="1"/>
    <col min="7" max="7" width="13.7109375" style="24" customWidth="1"/>
    <col min="8" max="9" width="13.7109375" style="103" customWidth="1"/>
    <col min="10" max="10" width="14.57421875" style="2" bestFit="1" customWidth="1"/>
    <col min="11" max="11" width="10.00390625" style="2" bestFit="1" customWidth="1"/>
    <col min="12" max="13" width="11.8515625" style="24" customWidth="1"/>
    <col min="14" max="16384" width="9.140625" style="2" customWidth="1"/>
  </cols>
  <sheetData>
    <row r="1" ht="12.75"/>
    <row r="2" ht="12.75">
      <c r="C2" s="16"/>
    </row>
    <row r="3" ht="12.75"/>
    <row r="4" ht="12.75"/>
    <row r="5" ht="12.75">
      <c r="N5" s="3"/>
    </row>
    <row r="6" ht="13.5" thickBot="1">
      <c r="U6" s="16"/>
    </row>
    <row r="7" spans="2:14" ht="12.75">
      <c r="B7" s="30"/>
      <c r="C7" s="31"/>
      <c r="D7" s="31"/>
      <c r="E7" s="31"/>
      <c r="F7" s="31"/>
      <c r="G7" s="82"/>
      <c r="H7" s="105"/>
      <c r="I7" s="105"/>
      <c r="J7" s="31"/>
      <c r="K7" s="31"/>
      <c r="L7" s="82"/>
      <c r="M7" s="82"/>
      <c r="N7" s="32"/>
    </row>
    <row r="8" spans="2:14" ht="12.75">
      <c r="B8" s="33"/>
      <c r="C8" s="1"/>
      <c r="D8" s="1"/>
      <c r="E8" s="1"/>
      <c r="F8" s="1"/>
      <c r="G8" s="25"/>
      <c r="H8" s="106"/>
      <c r="I8" s="107"/>
      <c r="J8" s="1"/>
      <c r="K8" s="1"/>
      <c r="L8" s="27"/>
      <c r="M8" s="25"/>
      <c r="N8" s="34"/>
    </row>
    <row r="9" spans="2:14" ht="12.75">
      <c r="B9" s="33"/>
      <c r="C9" s="28" t="s">
        <v>294</v>
      </c>
      <c r="D9" s="7"/>
      <c r="E9" s="7"/>
      <c r="F9" s="7"/>
      <c r="G9" s="223"/>
      <c r="H9" s="108"/>
      <c r="I9" s="106"/>
      <c r="J9" s="1"/>
      <c r="K9" s="1"/>
      <c r="L9" s="25"/>
      <c r="M9" s="25"/>
      <c r="N9" s="34"/>
    </row>
    <row r="10" spans="2:14" ht="12.75">
      <c r="B10" s="33"/>
      <c r="C10" s="230" t="s">
        <v>685</v>
      </c>
      <c r="D10" s="1"/>
      <c r="E10" s="1"/>
      <c r="F10" s="1"/>
      <c r="G10" s="25"/>
      <c r="H10" s="106"/>
      <c r="I10" s="106"/>
      <c r="J10" s="1"/>
      <c r="K10" s="1"/>
      <c r="L10" s="2"/>
      <c r="M10" s="2"/>
      <c r="N10" s="34"/>
    </row>
    <row r="11" spans="2:14" ht="12.75">
      <c r="B11" s="33"/>
      <c r="D11" s="1"/>
      <c r="E11" s="1"/>
      <c r="F11" s="1"/>
      <c r="G11" s="25"/>
      <c r="H11" s="106"/>
      <c r="I11" s="106"/>
      <c r="J11" s="1"/>
      <c r="K11" s="1"/>
      <c r="L11" s="104"/>
      <c r="M11" s="104"/>
      <c r="N11" s="34"/>
    </row>
    <row r="12" spans="2:14" ht="12.75">
      <c r="B12" s="33"/>
      <c r="C12" s="113" t="s">
        <v>309</v>
      </c>
      <c r="D12" s="1"/>
      <c r="E12" s="1"/>
      <c r="F12" s="1"/>
      <c r="G12" s="25"/>
      <c r="H12" s="106"/>
      <c r="I12" s="106"/>
      <c r="J12" s="1"/>
      <c r="K12" s="1"/>
      <c r="L12" s="104"/>
      <c r="M12" s="104"/>
      <c r="N12" s="34"/>
    </row>
    <row r="13" spans="2:14" ht="12.75">
      <c r="B13" s="33"/>
      <c r="C13" s="113" t="s">
        <v>310</v>
      </c>
      <c r="D13" s="1"/>
      <c r="E13" s="1"/>
      <c r="F13" s="1"/>
      <c r="G13" s="25"/>
      <c r="H13" s="106"/>
      <c r="I13" s="106"/>
      <c r="J13" s="1"/>
      <c r="K13" s="1"/>
      <c r="L13" s="104"/>
      <c r="M13" s="104"/>
      <c r="N13" s="34"/>
    </row>
    <row r="14" spans="2:14" ht="12.75">
      <c r="B14" s="33"/>
      <c r="C14" s="113"/>
      <c r="D14" s="1"/>
      <c r="E14" s="1"/>
      <c r="F14" s="1"/>
      <c r="G14" s="25"/>
      <c r="H14" s="106"/>
      <c r="I14" s="106"/>
      <c r="J14" s="1"/>
      <c r="K14" s="1"/>
      <c r="L14" s="104"/>
      <c r="M14" s="104"/>
      <c r="N14" s="34"/>
    </row>
    <row r="15" spans="2:14" ht="12.75">
      <c r="B15" s="33"/>
      <c r="C15" s="113"/>
      <c r="D15" s="1"/>
      <c r="E15" s="1"/>
      <c r="F15" s="1"/>
      <c r="G15" s="25"/>
      <c r="H15" s="106"/>
      <c r="I15" s="106"/>
      <c r="J15" s="1"/>
      <c r="K15" s="1"/>
      <c r="L15" s="104"/>
      <c r="M15" s="104"/>
      <c r="N15" s="34"/>
    </row>
    <row r="16" spans="2:14" ht="12.75">
      <c r="B16" s="33"/>
      <c r="C16" s="47" t="s">
        <v>675</v>
      </c>
      <c r="D16" s="1"/>
      <c r="E16" s="1"/>
      <c r="F16" s="1"/>
      <c r="G16" s="25"/>
      <c r="H16" s="106"/>
      <c r="I16" s="106"/>
      <c r="J16" s="1"/>
      <c r="K16" s="1"/>
      <c r="L16" s="104"/>
      <c r="M16" s="104"/>
      <c r="N16" s="34"/>
    </row>
    <row r="17" spans="2:14" ht="12.75">
      <c r="B17" s="33"/>
      <c r="C17" s="304" t="s">
        <v>8</v>
      </c>
      <c r="D17" s="304"/>
      <c r="E17" s="303" t="s">
        <v>308</v>
      </c>
      <c r="F17" s="303"/>
      <c r="G17" s="303"/>
      <c r="H17" s="301" t="s">
        <v>292</v>
      </c>
      <c r="I17" s="301"/>
      <c r="J17" s="301"/>
      <c r="K17" s="302" t="s">
        <v>6</v>
      </c>
      <c r="L17" s="302"/>
      <c r="M17" s="302"/>
      <c r="N17" s="34"/>
    </row>
    <row r="18" spans="2:14" ht="12.75">
      <c r="B18" s="33"/>
      <c r="C18" s="304"/>
      <c r="D18" s="304"/>
      <c r="E18" s="271" t="s">
        <v>34</v>
      </c>
      <c r="F18" s="271" t="s">
        <v>5</v>
      </c>
      <c r="G18" s="272" t="s">
        <v>151</v>
      </c>
      <c r="H18" s="271" t="s">
        <v>34</v>
      </c>
      <c r="I18" s="271" t="s">
        <v>5</v>
      </c>
      <c r="J18" s="261" t="s">
        <v>151</v>
      </c>
      <c r="K18" s="261" t="s">
        <v>287</v>
      </c>
      <c r="L18" s="261" t="s">
        <v>311</v>
      </c>
      <c r="M18" s="261" t="s">
        <v>7</v>
      </c>
      <c r="N18" s="34"/>
    </row>
    <row r="19" spans="2:14" s="23" customFormat="1" ht="12.75">
      <c r="B19" s="83"/>
      <c r="C19" s="87" t="s">
        <v>9</v>
      </c>
      <c r="D19" s="28"/>
      <c r="E19" s="87">
        <v>11</v>
      </c>
      <c r="F19" s="28">
        <v>1</v>
      </c>
      <c r="G19" s="226">
        <v>0</v>
      </c>
      <c r="H19" s="224">
        <v>25</v>
      </c>
      <c r="I19" s="110">
        <v>5</v>
      </c>
      <c r="J19" s="89">
        <v>3.5211267605633805</v>
      </c>
      <c r="K19" s="220">
        <v>11</v>
      </c>
      <c r="L19" s="88">
        <v>5</v>
      </c>
      <c r="M19" s="89">
        <v>13.885906040268456</v>
      </c>
      <c r="N19" s="84"/>
    </row>
    <row r="20" spans="2:19" ht="12.75">
      <c r="B20" s="33"/>
      <c r="C20" s="61"/>
      <c r="D20" s="26" t="s">
        <v>36</v>
      </c>
      <c r="E20" s="61">
        <v>8</v>
      </c>
      <c r="F20" s="26">
        <v>1</v>
      </c>
      <c r="G20" s="227">
        <v>0</v>
      </c>
      <c r="H20" s="75">
        <v>20</v>
      </c>
      <c r="I20" s="56">
        <v>4</v>
      </c>
      <c r="J20" s="91">
        <v>2.8169014084507045</v>
      </c>
      <c r="K20" s="221">
        <v>8</v>
      </c>
      <c r="L20" s="90">
        <v>5</v>
      </c>
      <c r="M20" s="91">
        <v>18.573333333333334</v>
      </c>
      <c r="N20" s="84"/>
      <c r="P20" s="23"/>
      <c r="R20" s="23"/>
      <c r="S20" s="23"/>
    </row>
    <row r="21" spans="2:19" ht="12.75">
      <c r="B21" s="33"/>
      <c r="C21" s="61"/>
      <c r="D21" s="26" t="s">
        <v>152</v>
      </c>
      <c r="E21" s="61">
        <v>3</v>
      </c>
      <c r="F21" s="26">
        <v>0</v>
      </c>
      <c r="G21" s="227">
        <v>0</v>
      </c>
      <c r="H21" s="75">
        <v>5</v>
      </c>
      <c r="I21" s="56">
        <v>1</v>
      </c>
      <c r="J21" s="91">
        <v>0.7042253521126761</v>
      </c>
      <c r="K21" s="221">
        <v>0</v>
      </c>
      <c r="L21" s="90">
        <v>5</v>
      </c>
      <c r="M21" s="91">
        <v>9.44055944055944</v>
      </c>
      <c r="N21" s="84"/>
      <c r="P21" s="23"/>
      <c r="R21" s="23"/>
      <c r="S21" s="23"/>
    </row>
    <row r="22" spans="2:19" ht="12.75">
      <c r="B22" s="33"/>
      <c r="C22" s="61"/>
      <c r="D22" s="26" t="s">
        <v>153</v>
      </c>
      <c r="E22" s="61">
        <v>0</v>
      </c>
      <c r="F22" s="26">
        <v>0</v>
      </c>
      <c r="G22" s="227">
        <v>0</v>
      </c>
      <c r="H22" s="75">
        <v>0</v>
      </c>
      <c r="I22" s="56">
        <v>0</v>
      </c>
      <c r="J22" s="91">
        <v>0</v>
      </c>
      <c r="K22" s="221">
        <v>0</v>
      </c>
      <c r="L22" s="90">
        <v>0</v>
      </c>
      <c r="M22" s="91">
        <v>0.4</v>
      </c>
      <c r="N22" s="84"/>
      <c r="P22" s="23"/>
      <c r="R22" s="23"/>
      <c r="S22" s="23"/>
    </row>
    <row r="23" spans="2:14" s="23" customFormat="1" ht="12.75">
      <c r="B23" s="83"/>
      <c r="C23" s="87" t="s">
        <v>10</v>
      </c>
      <c r="D23" s="28"/>
      <c r="E23" s="87">
        <v>11</v>
      </c>
      <c r="F23" s="28">
        <v>3</v>
      </c>
      <c r="G23" s="226">
        <v>4.477611940298507</v>
      </c>
      <c r="H23" s="224">
        <v>64</v>
      </c>
      <c r="I23" s="110">
        <v>12</v>
      </c>
      <c r="J23" s="89">
        <v>8.450704225352112</v>
      </c>
      <c r="K23" s="220">
        <v>3.6666666666666665</v>
      </c>
      <c r="L23" s="88">
        <v>5.333333333333333</v>
      </c>
      <c r="M23" s="89">
        <v>3.3134040501446482</v>
      </c>
      <c r="N23" s="84"/>
    </row>
    <row r="24" spans="2:19" ht="12.75">
      <c r="B24" s="33"/>
      <c r="C24" s="61"/>
      <c r="D24" s="26" t="s">
        <v>37</v>
      </c>
      <c r="E24" s="61">
        <v>1</v>
      </c>
      <c r="F24" s="26">
        <v>0</v>
      </c>
      <c r="G24" s="227">
        <v>0.7462686567164178</v>
      </c>
      <c r="H24" s="75">
        <v>1</v>
      </c>
      <c r="I24" s="56">
        <v>0</v>
      </c>
      <c r="J24" s="91">
        <v>0</v>
      </c>
      <c r="K24" s="221">
        <v>0</v>
      </c>
      <c r="L24" s="90">
        <v>0</v>
      </c>
      <c r="M24" s="91">
        <v>25.96268656716418</v>
      </c>
      <c r="N24" s="84"/>
      <c r="O24" s="23"/>
      <c r="P24" s="23"/>
      <c r="R24" s="23"/>
      <c r="S24" s="23"/>
    </row>
    <row r="25" spans="2:19" ht="12.75">
      <c r="B25" s="33"/>
      <c r="C25" s="61"/>
      <c r="D25" s="26" t="s">
        <v>154</v>
      </c>
      <c r="E25" s="61">
        <v>0</v>
      </c>
      <c r="F25" s="26">
        <v>0</v>
      </c>
      <c r="G25" s="227">
        <v>0</v>
      </c>
      <c r="H25" s="75">
        <v>0</v>
      </c>
      <c r="I25" s="56">
        <v>0</v>
      </c>
      <c r="J25" s="91">
        <v>0</v>
      </c>
      <c r="K25" s="221">
        <v>0</v>
      </c>
      <c r="L25" s="90">
        <v>0</v>
      </c>
      <c r="M25" s="91">
        <v>2.784452296819788</v>
      </c>
      <c r="N25" s="84"/>
      <c r="O25" s="23"/>
      <c r="P25" s="23"/>
      <c r="R25" s="23"/>
      <c r="S25" s="23"/>
    </row>
    <row r="26" spans="2:19" ht="12.75">
      <c r="B26" s="33"/>
      <c r="C26" s="61"/>
      <c r="D26" s="26" t="s">
        <v>89</v>
      </c>
      <c r="E26" s="61">
        <v>0</v>
      </c>
      <c r="F26" s="26">
        <v>0</v>
      </c>
      <c r="G26" s="227">
        <v>0</v>
      </c>
      <c r="H26" s="75">
        <v>5</v>
      </c>
      <c r="I26" s="56">
        <v>2</v>
      </c>
      <c r="J26" s="91">
        <v>1.4084507042253522</v>
      </c>
      <c r="K26" s="221">
        <v>0</v>
      </c>
      <c r="L26" s="90">
        <v>2.5</v>
      </c>
      <c r="M26" s="91">
        <v>2.968011126564673</v>
      </c>
      <c r="N26" s="84"/>
      <c r="O26" s="23"/>
      <c r="P26" s="23"/>
      <c r="R26" s="23"/>
      <c r="S26" s="23"/>
    </row>
    <row r="27" spans="2:19" ht="12.75">
      <c r="B27" s="33"/>
      <c r="C27" s="61"/>
      <c r="D27" s="26" t="s">
        <v>155</v>
      </c>
      <c r="E27" s="61">
        <v>1</v>
      </c>
      <c r="F27" s="26">
        <v>0</v>
      </c>
      <c r="G27" s="227">
        <v>0.7462686567164178</v>
      </c>
      <c r="H27" s="75">
        <v>0</v>
      </c>
      <c r="I27" s="56">
        <v>0</v>
      </c>
      <c r="J27" s="91">
        <v>0</v>
      </c>
      <c r="K27" s="221">
        <v>0</v>
      </c>
      <c r="L27" s="90">
        <v>0</v>
      </c>
      <c r="M27" s="91">
        <v>2.4113060428849904</v>
      </c>
      <c r="N27" s="84"/>
      <c r="O27" s="23"/>
      <c r="P27" s="23"/>
      <c r="R27" s="23"/>
      <c r="S27" s="23"/>
    </row>
    <row r="28" spans="2:19" ht="12.75">
      <c r="B28" s="33"/>
      <c r="C28" s="61"/>
      <c r="D28" s="26" t="s">
        <v>156</v>
      </c>
      <c r="E28" s="61">
        <v>0</v>
      </c>
      <c r="F28" s="26">
        <v>0</v>
      </c>
      <c r="G28" s="227">
        <v>1.4925373134328357</v>
      </c>
      <c r="H28" s="75">
        <v>0</v>
      </c>
      <c r="I28" s="56">
        <v>0</v>
      </c>
      <c r="J28" s="91">
        <v>0</v>
      </c>
      <c r="K28" s="221">
        <v>0</v>
      </c>
      <c r="L28" s="90">
        <v>0</v>
      </c>
      <c r="M28" s="91">
        <v>9.17687074829932</v>
      </c>
      <c r="N28" s="84"/>
      <c r="O28" s="23"/>
      <c r="P28" s="23"/>
      <c r="R28" s="23"/>
      <c r="S28" s="23"/>
    </row>
    <row r="29" spans="2:19" ht="12.75">
      <c r="B29" s="33"/>
      <c r="C29" s="61"/>
      <c r="D29" s="26" t="s">
        <v>157</v>
      </c>
      <c r="E29" s="61">
        <v>0</v>
      </c>
      <c r="F29" s="26">
        <v>0</v>
      </c>
      <c r="G29" s="227">
        <v>0.7462686567164178</v>
      </c>
      <c r="H29" s="75">
        <v>0</v>
      </c>
      <c r="I29" s="56">
        <v>0</v>
      </c>
      <c r="J29" s="91">
        <v>0</v>
      </c>
      <c r="K29" s="221">
        <v>0</v>
      </c>
      <c r="L29" s="90">
        <v>0</v>
      </c>
      <c r="M29" s="91">
        <v>1.470464135021097</v>
      </c>
      <c r="N29" s="84"/>
      <c r="O29" s="23"/>
      <c r="P29" s="23"/>
      <c r="R29" s="23"/>
      <c r="S29" s="23"/>
    </row>
    <row r="30" spans="2:19" ht="12.75">
      <c r="B30" s="33"/>
      <c r="C30" s="61"/>
      <c r="D30" s="26" t="s">
        <v>38</v>
      </c>
      <c r="E30" s="61">
        <v>8</v>
      </c>
      <c r="F30" s="26">
        <v>3</v>
      </c>
      <c r="G30" s="227">
        <v>0.7462686567164178</v>
      </c>
      <c r="H30" s="75">
        <v>58</v>
      </c>
      <c r="I30" s="56">
        <v>10</v>
      </c>
      <c r="J30" s="91">
        <v>7.042253521126761</v>
      </c>
      <c r="K30" s="221">
        <v>2.6666666666666665</v>
      </c>
      <c r="L30" s="90">
        <v>5.8</v>
      </c>
      <c r="M30" s="91">
        <v>3.8</v>
      </c>
      <c r="N30" s="84"/>
      <c r="O30" s="23"/>
      <c r="P30" s="23"/>
      <c r="R30" s="23"/>
      <c r="S30" s="23"/>
    </row>
    <row r="31" spans="2:19" ht="12.75">
      <c r="B31" s="33"/>
      <c r="C31" s="61"/>
      <c r="D31" s="26" t="s">
        <v>90</v>
      </c>
      <c r="E31" s="61">
        <v>0</v>
      </c>
      <c r="F31" s="26">
        <v>0</v>
      </c>
      <c r="G31" s="227">
        <v>0</v>
      </c>
      <c r="H31" s="75">
        <v>0</v>
      </c>
      <c r="I31" s="56">
        <v>0</v>
      </c>
      <c r="J31" s="91">
        <v>0</v>
      </c>
      <c r="K31" s="221">
        <v>0</v>
      </c>
      <c r="L31" s="90">
        <v>0</v>
      </c>
      <c r="M31" s="91">
        <v>1.764957264957265</v>
      </c>
      <c r="N31" s="84"/>
      <c r="O31" s="23"/>
      <c r="P31" s="23"/>
      <c r="R31" s="23"/>
      <c r="S31" s="23"/>
    </row>
    <row r="32" spans="2:19" ht="12.75">
      <c r="B32" s="33"/>
      <c r="C32" s="61"/>
      <c r="D32" s="26" t="s">
        <v>91</v>
      </c>
      <c r="E32" s="61">
        <v>1</v>
      </c>
      <c r="F32" s="26">
        <v>0</v>
      </c>
      <c r="G32" s="227">
        <v>0</v>
      </c>
      <c r="H32" s="75">
        <v>0</v>
      </c>
      <c r="I32" s="56">
        <v>0</v>
      </c>
      <c r="J32" s="91">
        <v>0</v>
      </c>
      <c r="K32" s="221">
        <v>0</v>
      </c>
      <c r="L32" s="90">
        <v>0</v>
      </c>
      <c r="M32" s="91">
        <v>1.7883817427385893</v>
      </c>
      <c r="N32" s="84"/>
      <c r="O32" s="23"/>
      <c r="P32" s="23"/>
      <c r="R32" s="23"/>
      <c r="S32" s="23"/>
    </row>
    <row r="33" spans="2:19" ht="12.75">
      <c r="B33" s="33"/>
      <c r="C33" s="61"/>
      <c r="D33" s="26" t="s">
        <v>158</v>
      </c>
      <c r="E33" s="61">
        <v>0</v>
      </c>
      <c r="F33" s="26">
        <v>0</v>
      </c>
      <c r="G33" s="227">
        <v>0</v>
      </c>
      <c r="H33" s="75">
        <v>0</v>
      </c>
      <c r="I33" s="56">
        <v>0</v>
      </c>
      <c r="J33" s="91">
        <v>0</v>
      </c>
      <c r="K33" s="221">
        <v>0</v>
      </c>
      <c r="L33" s="90">
        <v>0</v>
      </c>
      <c r="M33" s="91">
        <v>1.8859649122807018</v>
      </c>
      <c r="N33" s="84"/>
      <c r="O33" s="23"/>
      <c r="P33" s="23"/>
      <c r="R33" s="23"/>
      <c r="S33" s="23"/>
    </row>
    <row r="34" spans="2:14" s="23" customFormat="1" ht="12.75">
      <c r="B34" s="83"/>
      <c r="C34" s="87" t="s">
        <v>11</v>
      </c>
      <c r="D34" s="28"/>
      <c r="E34" s="87">
        <v>23</v>
      </c>
      <c r="F34" s="28">
        <v>7</v>
      </c>
      <c r="G34" s="226">
        <v>4.477611940298507</v>
      </c>
      <c r="H34" s="224">
        <v>27</v>
      </c>
      <c r="I34" s="110">
        <v>5</v>
      </c>
      <c r="J34" s="89">
        <v>3.5211267605633805</v>
      </c>
      <c r="K34" s="220">
        <v>3.2857142857142856</v>
      </c>
      <c r="L34" s="88">
        <v>5.4</v>
      </c>
      <c r="M34" s="89">
        <v>4.491506934704691</v>
      </c>
      <c r="N34" s="84"/>
    </row>
    <row r="35" spans="2:19" ht="12.75">
      <c r="B35" s="33"/>
      <c r="C35" s="61"/>
      <c r="D35" s="26" t="s">
        <v>92</v>
      </c>
      <c r="E35" s="61">
        <v>0</v>
      </c>
      <c r="F35" s="26">
        <v>0</v>
      </c>
      <c r="G35" s="227">
        <v>0</v>
      </c>
      <c r="H35" s="75">
        <v>0</v>
      </c>
      <c r="I35" s="56">
        <v>0</v>
      </c>
      <c r="J35" s="91">
        <v>0</v>
      </c>
      <c r="K35" s="221">
        <v>0</v>
      </c>
      <c r="L35" s="90">
        <v>0</v>
      </c>
      <c r="M35" s="91">
        <v>1.586410635155096</v>
      </c>
      <c r="N35" s="84"/>
      <c r="O35" s="23"/>
      <c r="P35" s="23"/>
      <c r="R35" s="23"/>
      <c r="S35" s="23"/>
    </row>
    <row r="36" spans="2:19" ht="12.75">
      <c r="B36" s="33"/>
      <c r="C36" s="61"/>
      <c r="D36" s="26" t="s">
        <v>39</v>
      </c>
      <c r="E36" s="61">
        <v>3</v>
      </c>
      <c r="F36" s="26">
        <v>1</v>
      </c>
      <c r="G36" s="227">
        <v>0</v>
      </c>
      <c r="H36" s="75">
        <v>0</v>
      </c>
      <c r="I36" s="56">
        <v>0</v>
      </c>
      <c r="J36" s="91">
        <v>0</v>
      </c>
      <c r="K36" s="221">
        <v>3</v>
      </c>
      <c r="L36" s="90">
        <v>0</v>
      </c>
      <c r="M36" s="91">
        <v>2.3390334572490707</v>
      </c>
      <c r="N36" s="84"/>
      <c r="O36" s="23"/>
      <c r="P36" s="23"/>
      <c r="R36" s="23"/>
      <c r="S36" s="23"/>
    </row>
    <row r="37" spans="2:19" ht="12.75">
      <c r="B37" s="33"/>
      <c r="C37" s="61"/>
      <c r="D37" s="26" t="s">
        <v>159</v>
      </c>
      <c r="E37" s="61">
        <v>0</v>
      </c>
      <c r="F37" s="26">
        <v>0</v>
      </c>
      <c r="G37" s="227">
        <v>0</v>
      </c>
      <c r="H37" s="75">
        <v>5</v>
      </c>
      <c r="I37" s="56">
        <v>1</v>
      </c>
      <c r="J37" s="91">
        <v>0.7042253521126761</v>
      </c>
      <c r="K37" s="221">
        <v>0</v>
      </c>
      <c r="L37" s="90">
        <v>5</v>
      </c>
      <c r="M37" s="91">
        <v>9.705179282868526</v>
      </c>
      <c r="N37" s="84"/>
      <c r="O37" s="23"/>
      <c r="P37" s="23"/>
      <c r="R37" s="23"/>
      <c r="S37" s="23"/>
    </row>
    <row r="38" spans="2:19" ht="12.75">
      <c r="B38" s="33"/>
      <c r="C38" s="61"/>
      <c r="D38" s="26" t="s">
        <v>160</v>
      </c>
      <c r="E38" s="61">
        <v>0</v>
      </c>
      <c r="F38" s="26">
        <v>0</v>
      </c>
      <c r="G38" s="227">
        <v>0.7462686567164178</v>
      </c>
      <c r="H38" s="75">
        <v>0</v>
      </c>
      <c r="I38" s="56">
        <v>0</v>
      </c>
      <c r="J38" s="91">
        <v>0</v>
      </c>
      <c r="K38" s="221">
        <v>0</v>
      </c>
      <c r="L38" s="90">
        <v>0</v>
      </c>
      <c r="M38" s="91">
        <v>6.265107212475634</v>
      </c>
      <c r="N38" s="84"/>
      <c r="O38" s="23"/>
      <c r="P38" s="23"/>
      <c r="R38" s="23"/>
      <c r="S38" s="23"/>
    </row>
    <row r="39" spans="2:19" ht="12.75">
      <c r="B39" s="33"/>
      <c r="C39" s="61"/>
      <c r="D39" s="26" t="s">
        <v>161</v>
      </c>
      <c r="E39" s="61">
        <v>0</v>
      </c>
      <c r="F39" s="26">
        <v>0</v>
      </c>
      <c r="G39" s="227">
        <v>0</v>
      </c>
      <c r="H39" s="75">
        <v>5</v>
      </c>
      <c r="I39" s="56">
        <v>1</v>
      </c>
      <c r="J39" s="91">
        <v>0.7042253521126761</v>
      </c>
      <c r="K39" s="221">
        <v>0</v>
      </c>
      <c r="L39" s="90">
        <v>5</v>
      </c>
      <c r="M39" s="91">
        <v>5.597593582887701</v>
      </c>
      <c r="N39" s="84"/>
      <c r="O39" s="23"/>
      <c r="P39" s="23"/>
      <c r="R39" s="23"/>
      <c r="S39" s="23"/>
    </row>
    <row r="40" spans="2:19" ht="12.75">
      <c r="B40" s="33"/>
      <c r="C40" s="61"/>
      <c r="D40" s="26" t="s">
        <v>93</v>
      </c>
      <c r="E40" s="61">
        <v>0</v>
      </c>
      <c r="F40" s="26">
        <v>0</v>
      </c>
      <c r="G40" s="227">
        <v>0</v>
      </c>
      <c r="H40" s="75">
        <v>0</v>
      </c>
      <c r="I40" s="56">
        <v>0</v>
      </c>
      <c r="J40" s="91">
        <v>0</v>
      </c>
      <c r="K40" s="221">
        <v>0</v>
      </c>
      <c r="L40" s="90">
        <v>0</v>
      </c>
      <c r="M40" s="91">
        <v>17.032921810699587</v>
      </c>
      <c r="N40" s="84"/>
      <c r="O40" s="23"/>
      <c r="P40" s="23"/>
      <c r="R40" s="23"/>
      <c r="S40" s="23"/>
    </row>
    <row r="41" spans="2:19" ht="12.75">
      <c r="B41" s="33"/>
      <c r="C41" s="61"/>
      <c r="D41" s="26" t="s">
        <v>94</v>
      </c>
      <c r="E41" s="61">
        <v>1</v>
      </c>
      <c r="F41" s="26">
        <v>1</v>
      </c>
      <c r="G41" s="227">
        <v>2.2388059701492535</v>
      </c>
      <c r="H41" s="75">
        <v>15</v>
      </c>
      <c r="I41" s="56">
        <v>3</v>
      </c>
      <c r="J41" s="91">
        <v>2.112676056338028</v>
      </c>
      <c r="K41" s="221">
        <v>1</v>
      </c>
      <c r="L41" s="90">
        <v>5</v>
      </c>
      <c r="M41" s="91">
        <v>4.715399610136452</v>
      </c>
      <c r="N41" s="84"/>
      <c r="O41" s="23"/>
      <c r="P41" s="23"/>
      <c r="R41" s="23"/>
      <c r="S41" s="23"/>
    </row>
    <row r="42" spans="2:19" ht="12.75">
      <c r="B42" s="33"/>
      <c r="C42" s="61"/>
      <c r="D42" s="26" t="s">
        <v>95</v>
      </c>
      <c r="E42" s="61">
        <v>5</v>
      </c>
      <c r="F42" s="26">
        <v>1</v>
      </c>
      <c r="G42" s="227">
        <v>0</v>
      </c>
      <c r="H42" s="75">
        <v>0</v>
      </c>
      <c r="I42" s="56">
        <v>0</v>
      </c>
      <c r="J42" s="91">
        <v>0</v>
      </c>
      <c r="K42" s="221">
        <v>5</v>
      </c>
      <c r="L42" s="90">
        <v>0</v>
      </c>
      <c r="M42" s="91">
        <v>6.013698630136986</v>
      </c>
      <c r="N42" s="84"/>
      <c r="O42" s="23"/>
      <c r="P42" s="23"/>
      <c r="R42" s="23"/>
      <c r="S42" s="23"/>
    </row>
    <row r="43" spans="2:19" ht="12.75">
      <c r="B43" s="33"/>
      <c r="C43" s="61"/>
      <c r="D43" s="26" t="s">
        <v>96</v>
      </c>
      <c r="E43" s="61">
        <v>11</v>
      </c>
      <c r="F43" s="26">
        <v>4</v>
      </c>
      <c r="G43" s="227">
        <v>1.4925373134328357</v>
      </c>
      <c r="H43" s="75">
        <v>2</v>
      </c>
      <c r="I43" s="56">
        <v>0</v>
      </c>
      <c r="J43" s="91">
        <v>0</v>
      </c>
      <c r="K43" s="221">
        <v>2.75</v>
      </c>
      <c r="L43" s="90">
        <v>0</v>
      </c>
      <c r="M43" s="91">
        <v>4.319098457888494</v>
      </c>
      <c r="N43" s="84"/>
      <c r="O43" s="23"/>
      <c r="P43" s="23"/>
      <c r="R43" s="23"/>
      <c r="S43" s="23"/>
    </row>
    <row r="44" spans="2:19" ht="12.75">
      <c r="B44" s="33"/>
      <c r="C44" s="61"/>
      <c r="D44" s="26" t="s">
        <v>162</v>
      </c>
      <c r="E44" s="61">
        <v>0</v>
      </c>
      <c r="F44" s="26">
        <v>0</v>
      </c>
      <c r="G44" s="227">
        <v>0</v>
      </c>
      <c r="H44" s="75">
        <v>0</v>
      </c>
      <c r="I44" s="56">
        <v>0</v>
      </c>
      <c r="J44" s="91">
        <v>0</v>
      </c>
      <c r="K44" s="221">
        <v>0</v>
      </c>
      <c r="L44" s="90">
        <v>0</v>
      </c>
      <c r="M44" s="91">
        <v>19.076923076923077</v>
      </c>
      <c r="N44" s="84"/>
      <c r="O44" s="23"/>
      <c r="P44" s="23"/>
      <c r="R44" s="23"/>
      <c r="S44" s="23"/>
    </row>
    <row r="45" spans="2:19" ht="12.75">
      <c r="B45" s="33"/>
      <c r="C45" s="61"/>
      <c r="D45" s="26" t="s">
        <v>163</v>
      </c>
      <c r="E45" s="61">
        <v>3</v>
      </c>
      <c r="F45" s="26">
        <v>0</v>
      </c>
      <c r="G45" s="227">
        <v>0</v>
      </c>
      <c r="H45" s="75">
        <v>0</v>
      </c>
      <c r="I45" s="56">
        <v>0</v>
      </c>
      <c r="J45" s="91">
        <v>0</v>
      </c>
      <c r="K45" s="221">
        <v>0</v>
      </c>
      <c r="L45" s="90">
        <v>0</v>
      </c>
      <c r="M45" s="91">
        <v>3.91025641025641</v>
      </c>
      <c r="N45" s="84"/>
      <c r="O45" s="23"/>
      <c r="P45" s="23"/>
      <c r="R45" s="23"/>
      <c r="S45" s="23"/>
    </row>
    <row r="46" spans="2:14" s="23" customFormat="1" ht="12.75">
      <c r="B46" s="83"/>
      <c r="C46" s="87" t="s">
        <v>12</v>
      </c>
      <c r="D46" s="28"/>
      <c r="E46" s="87">
        <v>1</v>
      </c>
      <c r="F46" s="28">
        <v>0</v>
      </c>
      <c r="G46" s="226">
        <v>3.731343283582089</v>
      </c>
      <c r="H46" s="224">
        <v>0</v>
      </c>
      <c r="I46" s="110">
        <v>0</v>
      </c>
      <c r="J46" s="89">
        <v>0</v>
      </c>
      <c r="K46" s="220">
        <v>0</v>
      </c>
      <c r="L46" s="88">
        <v>0</v>
      </c>
      <c r="M46" s="89">
        <v>5.643968871595331</v>
      </c>
      <c r="N46" s="84"/>
    </row>
    <row r="47" spans="2:19" ht="12.75">
      <c r="B47" s="33"/>
      <c r="C47" s="87"/>
      <c r="D47" s="26" t="s">
        <v>97</v>
      </c>
      <c r="E47" s="61">
        <v>0</v>
      </c>
      <c r="F47" s="26">
        <v>0</v>
      </c>
      <c r="G47" s="227">
        <v>0</v>
      </c>
      <c r="H47" s="75">
        <v>0</v>
      </c>
      <c r="I47" s="56">
        <v>0</v>
      </c>
      <c r="J47" s="91">
        <v>0</v>
      </c>
      <c r="K47" s="221">
        <v>0</v>
      </c>
      <c r="L47" s="90">
        <v>0</v>
      </c>
      <c r="M47" s="91">
        <v>2.545670225385528</v>
      </c>
      <c r="N47" s="84"/>
      <c r="O47" s="23"/>
      <c r="P47" s="23"/>
      <c r="R47" s="23"/>
      <c r="S47" s="23"/>
    </row>
    <row r="48" spans="2:19" ht="12.75">
      <c r="B48" s="33"/>
      <c r="C48" s="87"/>
      <c r="D48" s="26" t="s">
        <v>98</v>
      </c>
      <c r="E48" s="61">
        <v>0</v>
      </c>
      <c r="F48" s="26">
        <v>0</v>
      </c>
      <c r="G48" s="227">
        <v>0.7462686567164178</v>
      </c>
      <c r="H48" s="75">
        <v>0</v>
      </c>
      <c r="I48" s="56">
        <v>0</v>
      </c>
      <c r="J48" s="91">
        <v>0</v>
      </c>
      <c r="K48" s="221">
        <v>0</v>
      </c>
      <c r="L48" s="90">
        <v>0</v>
      </c>
      <c r="M48" s="91">
        <v>4.412008281573499</v>
      </c>
      <c r="N48" s="84"/>
      <c r="O48" s="23"/>
      <c r="P48" s="23"/>
      <c r="R48" s="23"/>
      <c r="S48" s="23"/>
    </row>
    <row r="49" spans="2:19" ht="12.75">
      <c r="B49" s="33"/>
      <c r="C49" s="87"/>
      <c r="D49" s="26" t="s">
        <v>164</v>
      </c>
      <c r="E49" s="61">
        <v>0</v>
      </c>
      <c r="F49" s="26">
        <v>0</v>
      </c>
      <c r="G49" s="227">
        <v>0</v>
      </c>
      <c r="H49" s="75">
        <v>0</v>
      </c>
      <c r="I49" s="56">
        <v>0</v>
      </c>
      <c r="J49" s="91">
        <v>0</v>
      </c>
      <c r="K49" s="221">
        <v>0</v>
      </c>
      <c r="L49" s="90">
        <v>0</v>
      </c>
      <c r="M49" s="91">
        <v>8.165369649805447</v>
      </c>
      <c r="N49" s="84"/>
      <c r="O49" s="23"/>
      <c r="P49" s="23"/>
      <c r="R49" s="23"/>
      <c r="S49" s="23"/>
    </row>
    <row r="50" spans="2:19" ht="12.75">
      <c r="B50" s="33"/>
      <c r="C50" s="87"/>
      <c r="D50" s="26" t="s">
        <v>165</v>
      </c>
      <c r="E50" s="61">
        <v>1</v>
      </c>
      <c r="F50" s="26">
        <v>0</v>
      </c>
      <c r="G50" s="227">
        <v>0</v>
      </c>
      <c r="H50" s="75">
        <v>0</v>
      </c>
      <c r="I50" s="56">
        <v>0</v>
      </c>
      <c r="J50" s="91">
        <v>0</v>
      </c>
      <c r="K50" s="221">
        <v>0</v>
      </c>
      <c r="L50" s="90">
        <v>0</v>
      </c>
      <c r="M50" s="91">
        <v>4.302197802197802</v>
      </c>
      <c r="N50" s="84"/>
      <c r="O50" s="23"/>
      <c r="P50" s="23"/>
      <c r="R50" s="23"/>
      <c r="S50" s="23"/>
    </row>
    <row r="51" spans="2:19" ht="12.75">
      <c r="B51" s="33"/>
      <c r="C51" s="87"/>
      <c r="D51" s="26" t="s">
        <v>166</v>
      </c>
      <c r="E51" s="61">
        <v>0</v>
      </c>
      <c r="F51" s="26">
        <v>0</v>
      </c>
      <c r="G51" s="227">
        <v>0.7462686567164178</v>
      </c>
      <c r="H51" s="75">
        <v>0</v>
      </c>
      <c r="I51" s="56">
        <v>0</v>
      </c>
      <c r="J51" s="91">
        <v>0</v>
      </c>
      <c r="K51" s="221">
        <v>0</v>
      </c>
      <c r="L51" s="90">
        <v>0</v>
      </c>
      <c r="M51" s="91">
        <v>8.396024464831804</v>
      </c>
      <c r="N51" s="84"/>
      <c r="O51" s="23"/>
      <c r="P51" s="23"/>
      <c r="R51" s="23"/>
      <c r="S51" s="23"/>
    </row>
    <row r="52" spans="2:19" ht="12.75">
      <c r="B52" s="33"/>
      <c r="C52" s="87"/>
      <c r="D52" s="26" t="s">
        <v>167</v>
      </c>
      <c r="E52" s="61">
        <v>0</v>
      </c>
      <c r="F52" s="26">
        <v>0</v>
      </c>
      <c r="G52" s="227">
        <v>1.4925373134328357</v>
      </c>
      <c r="H52" s="75">
        <v>0</v>
      </c>
      <c r="I52" s="56">
        <v>0</v>
      </c>
      <c r="J52" s="91">
        <v>0</v>
      </c>
      <c r="K52" s="221">
        <v>0</v>
      </c>
      <c r="L52" s="90">
        <v>0</v>
      </c>
      <c r="M52" s="91">
        <v>6.138461538461539</v>
      </c>
      <c r="N52" s="84"/>
      <c r="O52" s="23"/>
      <c r="P52" s="23"/>
      <c r="R52" s="23"/>
      <c r="S52" s="23"/>
    </row>
    <row r="53" spans="2:19" ht="12.75">
      <c r="B53" s="33"/>
      <c r="C53" s="87"/>
      <c r="D53" s="26" t="s">
        <v>168</v>
      </c>
      <c r="E53" s="61">
        <v>0</v>
      </c>
      <c r="F53" s="26">
        <v>0</v>
      </c>
      <c r="G53" s="227">
        <v>0.7462686567164178</v>
      </c>
      <c r="H53" s="75">
        <v>0</v>
      </c>
      <c r="I53" s="56">
        <v>0</v>
      </c>
      <c r="J53" s="91">
        <v>0</v>
      </c>
      <c r="K53" s="221">
        <v>0</v>
      </c>
      <c r="L53" s="90">
        <v>0</v>
      </c>
      <c r="M53" s="91">
        <v>15.5625</v>
      </c>
      <c r="N53" s="84"/>
      <c r="O53" s="23"/>
      <c r="P53" s="23"/>
      <c r="R53" s="23"/>
      <c r="S53" s="23"/>
    </row>
    <row r="54" spans="2:19" ht="12.75">
      <c r="B54" s="33"/>
      <c r="C54" s="87"/>
      <c r="D54" s="26" t="s">
        <v>99</v>
      </c>
      <c r="E54" s="61">
        <v>0</v>
      </c>
      <c r="F54" s="26">
        <v>0</v>
      </c>
      <c r="G54" s="227">
        <v>0</v>
      </c>
      <c r="H54" s="75">
        <v>0</v>
      </c>
      <c r="I54" s="56">
        <v>0</v>
      </c>
      <c r="J54" s="91">
        <v>0</v>
      </c>
      <c r="K54" s="221">
        <v>0</v>
      </c>
      <c r="L54" s="90">
        <v>0</v>
      </c>
      <c r="M54" s="91">
        <v>10.931034482758621</v>
      </c>
      <c r="N54" s="84"/>
      <c r="O54" s="23"/>
      <c r="P54" s="23"/>
      <c r="R54" s="23"/>
      <c r="S54" s="23"/>
    </row>
    <row r="55" spans="2:14" s="23" customFormat="1" ht="12.75">
      <c r="B55" s="83"/>
      <c r="C55" s="87" t="s">
        <v>13</v>
      </c>
      <c r="D55" s="28"/>
      <c r="E55" s="87">
        <v>0</v>
      </c>
      <c r="F55" s="28">
        <v>0</v>
      </c>
      <c r="G55" s="226">
        <v>2.2388059701492535</v>
      </c>
      <c r="H55" s="224">
        <v>54</v>
      </c>
      <c r="I55" s="110">
        <v>7</v>
      </c>
      <c r="J55" s="89">
        <v>4.929577464788732</v>
      </c>
      <c r="K55" s="220">
        <v>0</v>
      </c>
      <c r="L55" s="88">
        <v>7.714285714285714</v>
      </c>
      <c r="M55" s="89">
        <v>6.431451612903226</v>
      </c>
      <c r="N55" s="84"/>
    </row>
    <row r="56" spans="2:19" ht="12.75">
      <c r="B56" s="33"/>
      <c r="C56" s="61"/>
      <c r="D56" s="26" t="s">
        <v>169</v>
      </c>
      <c r="E56" s="61">
        <v>0</v>
      </c>
      <c r="F56" s="26">
        <v>0</v>
      </c>
      <c r="G56" s="227">
        <v>0</v>
      </c>
      <c r="H56" s="75">
        <v>0</v>
      </c>
      <c r="I56" s="56">
        <v>0</v>
      </c>
      <c r="J56" s="91">
        <v>0</v>
      </c>
      <c r="K56" s="221">
        <v>0</v>
      </c>
      <c r="L56" s="90">
        <v>0</v>
      </c>
      <c r="M56" s="91">
        <v>3.3529411764705883</v>
      </c>
      <c r="N56" s="84"/>
      <c r="O56" s="23"/>
      <c r="P56" s="23"/>
      <c r="R56" s="23"/>
      <c r="S56" s="23"/>
    </row>
    <row r="57" spans="2:19" ht="12.75">
      <c r="B57" s="33"/>
      <c r="C57" s="61"/>
      <c r="D57" s="26" t="s">
        <v>100</v>
      </c>
      <c r="E57" s="61">
        <v>0</v>
      </c>
      <c r="F57" s="26">
        <v>0</v>
      </c>
      <c r="G57" s="227">
        <v>0.7462686567164178</v>
      </c>
      <c r="H57" s="75">
        <v>15</v>
      </c>
      <c r="I57" s="56">
        <v>2</v>
      </c>
      <c r="J57" s="91">
        <v>1.4084507042253522</v>
      </c>
      <c r="K57" s="221">
        <v>0</v>
      </c>
      <c r="L57" s="90">
        <v>7.5</v>
      </c>
      <c r="M57" s="91">
        <v>5.384473197781886</v>
      </c>
      <c r="N57" s="84"/>
      <c r="O57" s="23"/>
      <c r="P57" s="23"/>
      <c r="R57" s="23"/>
      <c r="S57" s="23"/>
    </row>
    <row r="58" spans="2:19" ht="12.75">
      <c r="B58" s="33"/>
      <c r="C58" s="61"/>
      <c r="D58" s="26" t="s">
        <v>170</v>
      </c>
      <c r="E58" s="61">
        <v>0</v>
      </c>
      <c r="F58" s="26">
        <v>0</v>
      </c>
      <c r="G58" s="227">
        <v>0</v>
      </c>
      <c r="H58" s="75">
        <v>0</v>
      </c>
      <c r="I58" s="56">
        <v>0</v>
      </c>
      <c r="J58" s="91">
        <v>0</v>
      </c>
      <c r="K58" s="221">
        <v>0</v>
      </c>
      <c r="L58" s="90">
        <v>0</v>
      </c>
      <c r="M58" s="91">
        <v>4.583877995642702</v>
      </c>
      <c r="N58" s="84"/>
      <c r="O58" s="23"/>
      <c r="P58" s="23"/>
      <c r="R58" s="23"/>
      <c r="S58" s="23"/>
    </row>
    <row r="59" spans="2:19" ht="12.75">
      <c r="B59" s="33"/>
      <c r="C59" s="61"/>
      <c r="D59" s="26" t="s">
        <v>101</v>
      </c>
      <c r="E59" s="61">
        <v>0</v>
      </c>
      <c r="F59" s="26">
        <v>0</v>
      </c>
      <c r="G59" s="227">
        <v>0</v>
      </c>
      <c r="H59" s="75">
        <v>14</v>
      </c>
      <c r="I59" s="56">
        <v>1</v>
      </c>
      <c r="J59" s="91">
        <v>0.7042253521126761</v>
      </c>
      <c r="K59" s="221">
        <v>0</v>
      </c>
      <c r="L59" s="90">
        <v>14</v>
      </c>
      <c r="M59" s="91">
        <v>13.958333333333334</v>
      </c>
      <c r="N59" s="84"/>
      <c r="O59" s="23"/>
      <c r="P59" s="23"/>
      <c r="R59" s="23"/>
      <c r="S59" s="23"/>
    </row>
    <row r="60" spans="2:19" ht="12.75">
      <c r="B60" s="33"/>
      <c r="C60" s="61"/>
      <c r="D60" s="26" t="s">
        <v>171</v>
      </c>
      <c r="E60" s="61">
        <v>0</v>
      </c>
      <c r="F60" s="26">
        <v>0</v>
      </c>
      <c r="G60" s="227">
        <v>0</v>
      </c>
      <c r="H60" s="75">
        <v>0</v>
      </c>
      <c r="I60" s="56">
        <v>0</v>
      </c>
      <c r="J60" s="91">
        <v>0</v>
      </c>
      <c r="K60" s="221">
        <v>0</v>
      </c>
      <c r="L60" s="90">
        <v>0</v>
      </c>
      <c r="M60" s="91">
        <v>51.4</v>
      </c>
      <c r="N60" s="84"/>
      <c r="O60" s="23"/>
      <c r="P60" s="23"/>
      <c r="R60" s="23"/>
      <c r="S60" s="23"/>
    </row>
    <row r="61" spans="2:19" ht="12.75">
      <c r="B61" s="33"/>
      <c r="C61" s="61"/>
      <c r="D61" s="26" t="s">
        <v>172</v>
      </c>
      <c r="E61" s="61">
        <v>0</v>
      </c>
      <c r="F61" s="26">
        <v>0</v>
      </c>
      <c r="G61" s="227">
        <v>0</v>
      </c>
      <c r="H61" s="75">
        <v>5</v>
      </c>
      <c r="I61" s="56">
        <v>0</v>
      </c>
      <c r="J61" s="91">
        <v>0</v>
      </c>
      <c r="K61" s="221">
        <v>0</v>
      </c>
      <c r="L61" s="90">
        <v>0</v>
      </c>
      <c r="M61" s="91">
        <v>11.227920227920228</v>
      </c>
      <c r="N61" s="84"/>
      <c r="O61" s="23"/>
      <c r="P61" s="23"/>
      <c r="R61" s="23"/>
      <c r="S61" s="23"/>
    </row>
    <row r="62" spans="2:19" ht="12.75">
      <c r="B62" s="33"/>
      <c r="C62" s="61"/>
      <c r="D62" s="26" t="s">
        <v>173</v>
      </c>
      <c r="E62" s="61">
        <v>0</v>
      </c>
      <c r="F62" s="26">
        <v>0</v>
      </c>
      <c r="G62" s="227">
        <v>1.4925373134328357</v>
      </c>
      <c r="H62" s="75">
        <v>16</v>
      </c>
      <c r="I62" s="56">
        <v>4</v>
      </c>
      <c r="J62" s="91">
        <v>2.8169014084507045</v>
      </c>
      <c r="K62" s="221">
        <v>0</v>
      </c>
      <c r="L62" s="90">
        <v>4</v>
      </c>
      <c r="M62" s="91">
        <v>4.018315018315018</v>
      </c>
      <c r="N62" s="84"/>
      <c r="O62" s="23"/>
      <c r="P62" s="23"/>
      <c r="R62" s="23"/>
      <c r="S62" s="23"/>
    </row>
    <row r="63" spans="2:19" ht="12.75">
      <c r="B63" s="33"/>
      <c r="C63" s="61"/>
      <c r="D63" s="26" t="s">
        <v>174</v>
      </c>
      <c r="E63" s="61">
        <v>0</v>
      </c>
      <c r="F63" s="26">
        <v>0</v>
      </c>
      <c r="G63" s="227">
        <v>0</v>
      </c>
      <c r="H63" s="75">
        <v>0</v>
      </c>
      <c r="I63" s="56">
        <v>0</v>
      </c>
      <c r="J63" s="91">
        <v>0</v>
      </c>
      <c r="K63" s="221">
        <v>0</v>
      </c>
      <c r="L63" s="90">
        <v>0</v>
      </c>
      <c r="M63" s="91">
        <v>4.642745709828393</v>
      </c>
      <c r="N63" s="84"/>
      <c r="O63" s="23"/>
      <c r="P63" s="23"/>
      <c r="R63" s="23"/>
      <c r="S63" s="23"/>
    </row>
    <row r="64" spans="2:19" ht="12.75">
      <c r="B64" s="33"/>
      <c r="C64" s="61"/>
      <c r="D64" s="26" t="s">
        <v>102</v>
      </c>
      <c r="E64" s="61">
        <v>0</v>
      </c>
      <c r="F64" s="26">
        <v>0</v>
      </c>
      <c r="G64" s="227">
        <v>0</v>
      </c>
      <c r="H64" s="75">
        <v>0</v>
      </c>
      <c r="I64" s="56">
        <v>0</v>
      </c>
      <c r="J64" s="91">
        <v>0</v>
      </c>
      <c r="K64" s="221">
        <v>0</v>
      </c>
      <c r="L64" s="90">
        <v>0</v>
      </c>
      <c r="M64" s="91">
        <v>7.105263157894737</v>
      </c>
      <c r="N64" s="84"/>
      <c r="O64" s="23"/>
      <c r="P64" s="23"/>
      <c r="R64" s="23"/>
      <c r="S64" s="23"/>
    </row>
    <row r="65" spans="2:19" ht="12.75">
      <c r="B65" s="33"/>
      <c r="C65" s="61"/>
      <c r="D65" s="26" t="s">
        <v>175</v>
      </c>
      <c r="E65" s="61">
        <v>0</v>
      </c>
      <c r="F65" s="26">
        <v>0</v>
      </c>
      <c r="G65" s="227">
        <v>0</v>
      </c>
      <c r="H65" s="75">
        <v>4</v>
      </c>
      <c r="I65" s="56">
        <v>0</v>
      </c>
      <c r="J65" s="91">
        <v>0</v>
      </c>
      <c r="K65" s="221">
        <v>0</v>
      </c>
      <c r="L65" s="90">
        <v>0</v>
      </c>
      <c r="M65" s="91">
        <v>10.148148148148149</v>
      </c>
      <c r="N65" s="84"/>
      <c r="O65" s="23"/>
      <c r="P65" s="23"/>
      <c r="R65" s="23"/>
      <c r="S65" s="23"/>
    </row>
    <row r="66" spans="2:19" ht="12.75">
      <c r="B66" s="33"/>
      <c r="C66" s="61"/>
      <c r="D66" s="26" t="s">
        <v>176</v>
      </c>
      <c r="E66" s="61">
        <v>0</v>
      </c>
      <c r="F66" s="26">
        <v>0</v>
      </c>
      <c r="G66" s="227">
        <v>0</v>
      </c>
      <c r="H66" s="75">
        <v>0</v>
      </c>
      <c r="I66" s="56">
        <v>0</v>
      </c>
      <c r="J66" s="91">
        <v>0</v>
      </c>
      <c r="K66" s="221">
        <v>0</v>
      </c>
      <c r="L66" s="90">
        <v>0</v>
      </c>
      <c r="M66" s="91">
        <v>8.042735042735043</v>
      </c>
      <c r="N66" s="84"/>
      <c r="O66" s="23"/>
      <c r="P66" s="23"/>
      <c r="R66" s="23"/>
      <c r="S66" s="23"/>
    </row>
    <row r="67" spans="2:14" s="23" customFormat="1" ht="12.75">
      <c r="B67" s="83"/>
      <c r="C67" s="87" t="s">
        <v>14</v>
      </c>
      <c r="D67" s="28"/>
      <c r="E67" s="87">
        <v>8</v>
      </c>
      <c r="F67" s="28">
        <v>3</v>
      </c>
      <c r="G67" s="226">
        <v>9.701492537313433</v>
      </c>
      <c r="H67" s="224">
        <v>23</v>
      </c>
      <c r="I67" s="110">
        <v>5</v>
      </c>
      <c r="J67" s="89">
        <v>3.5211267605633805</v>
      </c>
      <c r="K67" s="220">
        <v>2.6666666666666665</v>
      </c>
      <c r="L67" s="88">
        <v>4.6</v>
      </c>
      <c r="M67" s="89">
        <v>5.50287466462246</v>
      </c>
      <c r="N67" s="84"/>
    </row>
    <row r="68" spans="2:19" ht="12.75">
      <c r="B68" s="33"/>
      <c r="C68" s="61"/>
      <c r="D68" s="26" t="s">
        <v>177</v>
      </c>
      <c r="E68" s="61">
        <v>0</v>
      </c>
      <c r="F68" s="26">
        <v>0</v>
      </c>
      <c r="G68" s="227">
        <v>0</v>
      </c>
      <c r="H68" s="75">
        <v>0</v>
      </c>
      <c r="I68" s="56">
        <v>0</v>
      </c>
      <c r="J68" s="91">
        <v>0</v>
      </c>
      <c r="K68" s="221">
        <v>0</v>
      </c>
      <c r="L68" s="90">
        <v>0</v>
      </c>
      <c r="M68" s="91">
        <v>4.364055299539171</v>
      </c>
      <c r="N68" s="84"/>
      <c r="O68" s="23"/>
      <c r="P68" s="23"/>
      <c r="R68" s="23"/>
      <c r="S68" s="23"/>
    </row>
    <row r="69" spans="2:19" ht="12.75">
      <c r="B69" s="33"/>
      <c r="C69" s="61"/>
      <c r="D69" s="26" t="s">
        <v>103</v>
      </c>
      <c r="E69" s="61">
        <v>0</v>
      </c>
      <c r="F69" s="26">
        <v>0</v>
      </c>
      <c r="G69" s="227">
        <v>2.2388059701492535</v>
      </c>
      <c r="H69" s="75">
        <v>18</v>
      </c>
      <c r="I69" s="56">
        <v>4</v>
      </c>
      <c r="J69" s="91">
        <v>2.8169014084507045</v>
      </c>
      <c r="K69" s="221">
        <v>0</v>
      </c>
      <c r="L69" s="90">
        <v>4.5</v>
      </c>
      <c r="M69" s="91">
        <v>3.176788124156545</v>
      </c>
      <c r="N69" s="84"/>
      <c r="O69" s="23"/>
      <c r="P69" s="23"/>
      <c r="R69" s="23"/>
      <c r="S69" s="23"/>
    </row>
    <row r="70" spans="2:19" ht="12.75">
      <c r="B70" s="33"/>
      <c r="C70" s="61"/>
      <c r="D70" s="26" t="s">
        <v>178</v>
      </c>
      <c r="E70" s="61">
        <v>0</v>
      </c>
      <c r="F70" s="26">
        <v>0</v>
      </c>
      <c r="G70" s="227">
        <v>1.4925373134328357</v>
      </c>
      <c r="H70" s="75">
        <v>0</v>
      </c>
      <c r="I70" s="56">
        <v>0</v>
      </c>
      <c r="J70" s="91">
        <v>0</v>
      </c>
      <c r="K70" s="221">
        <v>0</v>
      </c>
      <c r="L70" s="90">
        <v>0</v>
      </c>
      <c r="M70" s="91">
        <v>4.389761092150171</v>
      </c>
      <c r="N70" s="84"/>
      <c r="O70" s="23"/>
      <c r="P70" s="23"/>
      <c r="R70" s="23"/>
      <c r="S70" s="23"/>
    </row>
    <row r="71" spans="2:19" ht="12.75">
      <c r="B71" s="33"/>
      <c r="C71" s="61"/>
      <c r="D71" s="26" t="s">
        <v>104</v>
      </c>
      <c r="E71" s="61">
        <v>0</v>
      </c>
      <c r="F71" s="26">
        <v>0</v>
      </c>
      <c r="G71" s="227">
        <v>0.7462686567164178</v>
      </c>
      <c r="H71" s="75">
        <v>5</v>
      </c>
      <c r="I71" s="56">
        <v>1</v>
      </c>
      <c r="J71" s="91">
        <v>0.7042253521126761</v>
      </c>
      <c r="K71" s="221">
        <v>0</v>
      </c>
      <c r="L71" s="90">
        <v>5</v>
      </c>
      <c r="M71" s="91">
        <v>5.579787234042553</v>
      </c>
      <c r="N71" s="84"/>
      <c r="O71" s="23"/>
      <c r="P71" s="23"/>
      <c r="R71" s="23"/>
      <c r="S71" s="23"/>
    </row>
    <row r="72" spans="2:19" ht="12.75">
      <c r="B72" s="33"/>
      <c r="C72" s="61"/>
      <c r="D72" s="26" t="s">
        <v>179</v>
      </c>
      <c r="E72" s="61">
        <v>7</v>
      </c>
      <c r="F72" s="26">
        <v>3</v>
      </c>
      <c r="G72" s="227">
        <v>4.477611940298507</v>
      </c>
      <c r="H72" s="75">
        <v>0</v>
      </c>
      <c r="I72" s="56">
        <v>0</v>
      </c>
      <c r="J72" s="91">
        <v>0</v>
      </c>
      <c r="K72" s="221">
        <v>2.3333333333333335</v>
      </c>
      <c r="L72" s="90">
        <v>0</v>
      </c>
      <c r="M72" s="91">
        <v>3.9913793103448274</v>
      </c>
      <c r="N72" s="84"/>
      <c r="O72" s="23"/>
      <c r="P72" s="23"/>
      <c r="R72" s="23"/>
      <c r="S72" s="23"/>
    </row>
    <row r="73" spans="2:19" ht="12.75">
      <c r="B73" s="33"/>
      <c r="C73" s="61"/>
      <c r="D73" s="26" t="s">
        <v>180</v>
      </c>
      <c r="E73" s="61">
        <v>0</v>
      </c>
      <c r="F73" s="26">
        <v>0</v>
      </c>
      <c r="G73" s="227">
        <v>0.7462686567164178</v>
      </c>
      <c r="H73" s="75">
        <v>0</v>
      </c>
      <c r="I73" s="56">
        <v>0</v>
      </c>
      <c r="J73" s="91">
        <v>0</v>
      </c>
      <c r="K73" s="221">
        <v>0</v>
      </c>
      <c r="L73" s="90">
        <v>0</v>
      </c>
      <c r="M73" s="91">
        <v>5.225806451612903</v>
      </c>
      <c r="N73" s="84"/>
      <c r="O73" s="23"/>
      <c r="P73" s="23"/>
      <c r="R73" s="23"/>
      <c r="S73" s="23"/>
    </row>
    <row r="74" spans="2:19" ht="12.75">
      <c r="B74" s="33"/>
      <c r="C74" s="61"/>
      <c r="D74" s="26" t="s">
        <v>181</v>
      </c>
      <c r="E74" s="61">
        <v>1</v>
      </c>
      <c r="F74" s="26">
        <v>0</v>
      </c>
      <c r="G74" s="227">
        <v>0</v>
      </c>
      <c r="H74" s="75">
        <v>0</v>
      </c>
      <c r="I74" s="56">
        <v>0</v>
      </c>
      <c r="J74" s="91">
        <v>0</v>
      </c>
      <c r="K74" s="221">
        <v>0</v>
      </c>
      <c r="L74" s="90">
        <v>0</v>
      </c>
      <c r="M74" s="91">
        <v>9.510989010989011</v>
      </c>
      <c r="N74" s="84"/>
      <c r="O74" s="23"/>
      <c r="P74" s="23"/>
      <c r="R74" s="23"/>
      <c r="S74" s="23"/>
    </row>
    <row r="75" spans="2:19" ht="12.75">
      <c r="B75" s="33"/>
      <c r="C75" s="61"/>
      <c r="D75" s="26" t="s">
        <v>182</v>
      </c>
      <c r="E75" s="61">
        <v>0</v>
      </c>
      <c r="F75" s="26">
        <v>0</v>
      </c>
      <c r="G75" s="227">
        <v>0</v>
      </c>
      <c r="H75" s="75">
        <v>0</v>
      </c>
      <c r="I75" s="56">
        <v>0</v>
      </c>
      <c r="J75" s="91">
        <v>0</v>
      </c>
      <c r="K75" s="221">
        <v>0</v>
      </c>
      <c r="L75" s="90">
        <v>0</v>
      </c>
      <c r="M75" s="91">
        <v>3.431286549707602</v>
      </c>
      <c r="N75" s="84"/>
      <c r="O75" s="23"/>
      <c r="P75" s="23"/>
      <c r="R75" s="23"/>
      <c r="S75" s="23"/>
    </row>
    <row r="76" spans="2:19" ht="12.75">
      <c r="B76" s="33"/>
      <c r="C76" s="61"/>
      <c r="D76" s="26" t="s">
        <v>183</v>
      </c>
      <c r="E76" s="61">
        <v>0</v>
      </c>
      <c r="F76" s="26">
        <v>0</v>
      </c>
      <c r="G76" s="227">
        <v>0</v>
      </c>
      <c r="H76" s="75">
        <v>0</v>
      </c>
      <c r="I76" s="56">
        <v>0</v>
      </c>
      <c r="J76" s="91">
        <v>0</v>
      </c>
      <c r="K76" s="221">
        <v>0</v>
      </c>
      <c r="L76" s="90">
        <v>0</v>
      </c>
      <c r="M76" s="91">
        <v>4.966049382716049</v>
      </c>
      <c r="N76" s="84"/>
      <c r="O76" s="23"/>
      <c r="P76" s="23"/>
      <c r="R76" s="23"/>
      <c r="S76" s="23"/>
    </row>
    <row r="77" spans="2:19" ht="12.75">
      <c r="B77" s="33"/>
      <c r="C77" s="61"/>
      <c r="D77" s="26" t="s">
        <v>184</v>
      </c>
      <c r="E77" s="61">
        <v>0</v>
      </c>
      <c r="F77" s="26">
        <v>0</v>
      </c>
      <c r="G77" s="227">
        <v>0</v>
      </c>
      <c r="H77" s="75">
        <v>0</v>
      </c>
      <c r="I77" s="56">
        <v>0</v>
      </c>
      <c r="J77" s="91">
        <v>0</v>
      </c>
      <c r="K77" s="221">
        <v>0</v>
      </c>
      <c r="L77" s="90">
        <v>0</v>
      </c>
      <c r="M77" s="91">
        <v>11.693877551020408</v>
      </c>
      <c r="N77" s="84"/>
      <c r="O77" s="23"/>
      <c r="P77" s="23"/>
      <c r="R77" s="23"/>
      <c r="S77" s="23"/>
    </row>
    <row r="78" spans="2:14" s="23" customFormat="1" ht="12.75">
      <c r="B78" s="83"/>
      <c r="C78" s="87" t="s">
        <v>15</v>
      </c>
      <c r="D78" s="28"/>
      <c r="E78" s="87">
        <v>7</v>
      </c>
      <c r="F78" s="28">
        <v>1</v>
      </c>
      <c r="G78" s="226">
        <v>3.731343283582089</v>
      </c>
      <c r="H78" s="224">
        <v>15</v>
      </c>
      <c r="I78" s="110">
        <v>3</v>
      </c>
      <c r="J78" s="89">
        <v>2.112676056338028</v>
      </c>
      <c r="K78" s="220">
        <v>7</v>
      </c>
      <c r="L78" s="88">
        <v>5</v>
      </c>
      <c r="M78" s="89">
        <v>5.127536231884058</v>
      </c>
      <c r="N78" s="84"/>
    </row>
    <row r="79" spans="2:19" ht="12.75">
      <c r="B79" s="33"/>
      <c r="C79" s="61"/>
      <c r="D79" s="26" t="s">
        <v>185</v>
      </c>
      <c r="E79" s="61">
        <v>0</v>
      </c>
      <c r="F79" s="26">
        <v>0</v>
      </c>
      <c r="G79" s="227">
        <v>0</v>
      </c>
      <c r="H79" s="75">
        <v>0</v>
      </c>
      <c r="I79" s="56">
        <v>0</v>
      </c>
      <c r="J79" s="91">
        <v>0</v>
      </c>
      <c r="K79" s="221">
        <v>0</v>
      </c>
      <c r="L79" s="90">
        <v>0</v>
      </c>
      <c r="M79" s="91">
        <v>3.93040293040293</v>
      </c>
      <c r="N79" s="84"/>
      <c r="O79" s="23"/>
      <c r="P79" s="23"/>
      <c r="R79" s="23"/>
      <c r="S79" s="23"/>
    </row>
    <row r="80" spans="2:19" ht="12.75">
      <c r="B80" s="33"/>
      <c r="C80" s="61"/>
      <c r="D80" s="26" t="s">
        <v>105</v>
      </c>
      <c r="E80" s="61">
        <v>2</v>
      </c>
      <c r="F80" s="26">
        <v>0</v>
      </c>
      <c r="G80" s="227">
        <v>0.7462686567164178</v>
      </c>
      <c r="H80" s="75">
        <v>10</v>
      </c>
      <c r="I80" s="56">
        <v>2</v>
      </c>
      <c r="J80" s="91">
        <v>1.4084507042253522</v>
      </c>
      <c r="K80" s="221">
        <v>0</v>
      </c>
      <c r="L80" s="90">
        <v>5</v>
      </c>
      <c r="M80" s="91">
        <v>13.742990654205608</v>
      </c>
      <c r="N80" s="84"/>
      <c r="O80" s="23"/>
      <c r="P80" s="23"/>
      <c r="R80" s="23"/>
      <c r="S80" s="23"/>
    </row>
    <row r="81" spans="2:19" ht="12.75">
      <c r="B81" s="33"/>
      <c r="C81" s="61"/>
      <c r="D81" s="26" t="s">
        <v>106</v>
      </c>
      <c r="E81" s="61">
        <v>0</v>
      </c>
      <c r="F81" s="26">
        <v>0</v>
      </c>
      <c r="G81" s="227">
        <v>0</v>
      </c>
      <c r="H81" s="75">
        <v>5</v>
      </c>
      <c r="I81" s="56">
        <v>1</v>
      </c>
      <c r="J81" s="91">
        <v>0.7042253521126761</v>
      </c>
      <c r="K81" s="221">
        <v>0</v>
      </c>
      <c r="L81" s="90">
        <v>5</v>
      </c>
      <c r="M81" s="91">
        <v>2.1182994454713495</v>
      </c>
      <c r="N81" s="84"/>
      <c r="O81" s="23"/>
      <c r="P81" s="23"/>
      <c r="R81" s="23"/>
      <c r="S81" s="23"/>
    </row>
    <row r="82" spans="2:19" ht="12.75">
      <c r="B82" s="33"/>
      <c r="C82" s="61"/>
      <c r="D82" s="26" t="s">
        <v>107</v>
      </c>
      <c r="E82" s="61">
        <v>3</v>
      </c>
      <c r="F82" s="26">
        <v>1</v>
      </c>
      <c r="G82" s="227">
        <v>0</v>
      </c>
      <c r="H82" s="75">
        <v>0</v>
      </c>
      <c r="I82" s="56">
        <v>0</v>
      </c>
      <c r="J82" s="91">
        <v>0</v>
      </c>
      <c r="K82" s="221">
        <v>3</v>
      </c>
      <c r="L82" s="90">
        <v>0</v>
      </c>
      <c r="M82" s="91">
        <v>5.138317757009346</v>
      </c>
      <c r="N82" s="84"/>
      <c r="O82" s="23"/>
      <c r="P82" s="23"/>
      <c r="R82" s="23"/>
      <c r="S82" s="23"/>
    </row>
    <row r="83" spans="2:19" ht="12.75">
      <c r="B83" s="33"/>
      <c r="C83" s="61"/>
      <c r="D83" s="26" t="s">
        <v>186</v>
      </c>
      <c r="E83" s="61">
        <v>0</v>
      </c>
      <c r="F83" s="26">
        <v>0</v>
      </c>
      <c r="G83" s="227">
        <v>1.4925373134328357</v>
      </c>
      <c r="H83" s="75">
        <v>0</v>
      </c>
      <c r="I83" s="56">
        <v>0</v>
      </c>
      <c r="J83" s="91">
        <v>0</v>
      </c>
      <c r="K83" s="221">
        <v>0</v>
      </c>
      <c r="L83" s="90">
        <v>0</v>
      </c>
      <c r="M83" s="91">
        <v>3.5357142857142856</v>
      </c>
      <c r="N83" s="84"/>
      <c r="O83" s="23"/>
      <c r="P83" s="23"/>
      <c r="R83" s="23"/>
      <c r="S83" s="23"/>
    </row>
    <row r="84" spans="2:19" ht="12.75">
      <c r="B84" s="33"/>
      <c r="C84" s="61"/>
      <c r="D84" s="26" t="s">
        <v>187</v>
      </c>
      <c r="E84" s="61">
        <v>0</v>
      </c>
      <c r="F84" s="26">
        <v>0</v>
      </c>
      <c r="G84" s="227">
        <v>0.7462686567164178</v>
      </c>
      <c r="H84" s="75">
        <v>0</v>
      </c>
      <c r="I84" s="56">
        <v>0</v>
      </c>
      <c r="J84" s="91">
        <v>0</v>
      </c>
      <c r="K84" s="221">
        <v>0</v>
      </c>
      <c r="L84" s="90">
        <v>0</v>
      </c>
      <c r="M84" s="91">
        <v>5.909845788849347</v>
      </c>
      <c r="N84" s="84"/>
      <c r="O84" s="23"/>
      <c r="P84" s="23"/>
      <c r="R84" s="23"/>
      <c r="S84" s="23"/>
    </row>
    <row r="85" spans="2:19" ht="12.75">
      <c r="B85" s="33"/>
      <c r="C85" s="61"/>
      <c r="D85" s="26" t="s">
        <v>188</v>
      </c>
      <c r="E85" s="61">
        <v>1</v>
      </c>
      <c r="F85" s="26">
        <v>0</v>
      </c>
      <c r="G85" s="227">
        <v>0.7462686567164178</v>
      </c>
      <c r="H85" s="75">
        <v>0</v>
      </c>
      <c r="I85" s="56">
        <v>0</v>
      </c>
      <c r="J85" s="91">
        <v>0</v>
      </c>
      <c r="K85" s="221">
        <v>0</v>
      </c>
      <c r="L85" s="90">
        <v>0</v>
      </c>
      <c r="M85" s="91">
        <v>3.988782051282051</v>
      </c>
      <c r="N85" s="84"/>
      <c r="O85" s="23"/>
      <c r="P85" s="23"/>
      <c r="R85" s="23"/>
      <c r="S85" s="23"/>
    </row>
    <row r="86" spans="2:19" ht="12.75">
      <c r="B86" s="33"/>
      <c r="C86" s="61"/>
      <c r="D86" s="26" t="s">
        <v>189</v>
      </c>
      <c r="E86" s="61">
        <v>0</v>
      </c>
      <c r="F86" s="26">
        <v>0</v>
      </c>
      <c r="G86" s="227">
        <v>0</v>
      </c>
      <c r="H86" s="75">
        <v>0</v>
      </c>
      <c r="I86" s="56">
        <v>0</v>
      </c>
      <c r="J86" s="91">
        <v>0</v>
      </c>
      <c r="K86" s="221">
        <v>0</v>
      </c>
      <c r="L86" s="90">
        <v>0</v>
      </c>
      <c r="M86" s="91">
        <v>9.216417910447761</v>
      </c>
      <c r="N86" s="84"/>
      <c r="O86" s="23"/>
      <c r="P86" s="23"/>
      <c r="R86" s="23"/>
      <c r="S86" s="23"/>
    </row>
    <row r="87" spans="2:19" ht="12.75">
      <c r="B87" s="33"/>
      <c r="C87" s="61"/>
      <c r="D87" s="26" t="s">
        <v>108</v>
      </c>
      <c r="E87" s="61">
        <v>0</v>
      </c>
      <c r="F87" s="26">
        <v>0</v>
      </c>
      <c r="G87" s="227">
        <v>0</v>
      </c>
      <c r="H87" s="75">
        <v>0</v>
      </c>
      <c r="I87" s="56">
        <v>0</v>
      </c>
      <c r="J87" s="91">
        <v>0</v>
      </c>
      <c r="K87" s="221">
        <v>0</v>
      </c>
      <c r="L87" s="90">
        <v>0</v>
      </c>
      <c r="M87" s="91">
        <v>2.1742738589211617</v>
      </c>
      <c r="N87" s="84"/>
      <c r="O87" s="23"/>
      <c r="P87" s="23"/>
      <c r="R87" s="23"/>
      <c r="S87" s="23"/>
    </row>
    <row r="88" spans="2:19" ht="12.75">
      <c r="B88" s="33"/>
      <c r="C88" s="61"/>
      <c r="D88" s="26" t="s">
        <v>190</v>
      </c>
      <c r="E88" s="61">
        <v>0</v>
      </c>
      <c r="F88" s="26">
        <v>0</v>
      </c>
      <c r="G88" s="227">
        <v>0</v>
      </c>
      <c r="H88" s="75">
        <v>0</v>
      </c>
      <c r="I88" s="56">
        <v>0</v>
      </c>
      <c r="J88" s="91">
        <v>0</v>
      </c>
      <c r="K88" s="221">
        <v>0</v>
      </c>
      <c r="L88" s="90">
        <v>0</v>
      </c>
      <c r="M88" s="91">
        <v>5.791423001949318</v>
      </c>
      <c r="N88" s="84"/>
      <c r="O88" s="23"/>
      <c r="P88" s="23"/>
      <c r="R88" s="23"/>
      <c r="S88" s="23"/>
    </row>
    <row r="89" spans="2:19" ht="12.75">
      <c r="B89" s="33"/>
      <c r="C89" s="61"/>
      <c r="D89" s="26" t="s">
        <v>109</v>
      </c>
      <c r="E89" s="61">
        <v>1</v>
      </c>
      <c r="F89" s="26">
        <v>0</v>
      </c>
      <c r="G89" s="227">
        <v>0</v>
      </c>
      <c r="H89" s="75">
        <v>0</v>
      </c>
      <c r="I89" s="56">
        <v>0</v>
      </c>
      <c r="J89" s="91">
        <v>0</v>
      </c>
      <c r="K89" s="221">
        <v>0</v>
      </c>
      <c r="L89" s="90">
        <v>0</v>
      </c>
      <c r="M89" s="91">
        <v>7.223809523809524</v>
      </c>
      <c r="N89" s="84"/>
      <c r="O89" s="23"/>
      <c r="P89" s="23"/>
      <c r="R89" s="23"/>
      <c r="S89" s="23"/>
    </row>
    <row r="90" spans="2:14" s="23" customFormat="1" ht="12.75">
      <c r="B90" s="83"/>
      <c r="C90" s="87" t="s">
        <v>16</v>
      </c>
      <c r="D90" s="28"/>
      <c r="E90" s="87">
        <v>3</v>
      </c>
      <c r="F90" s="28">
        <v>1</v>
      </c>
      <c r="G90" s="226">
        <v>0.7462686567164178</v>
      </c>
      <c r="H90" s="224">
        <v>3</v>
      </c>
      <c r="I90" s="110">
        <v>1</v>
      </c>
      <c r="J90" s="89">
        <v>0.7042253521126761</v>
      </c>
      <c r="K90" s="220">
        <v>3</v>
      </c>
      <c r="L90" s="88">
        <v>3</v>
      </c>
      <c r="M90" s="89">
        <v>6.5133053221288515</v>
      </c>
      <c r="N90" s="84"/>
    </row>
    <row r="91" spans="2:19" ht="12.75">
      <c r="B91" s="33"/>
      <c r="C91" s="87"/>
      <c r="D91" s="26" t="s">
        <v>191</v>
      </c>
      <c r="E91" s="61">
        <v>0</v>
      </c>
      <c r="F91" s="26">
        <v>0</v>
      </c>
      <c r="G91" s="227">
        <v>0</v>
      </c>
      <c r="H91" s="75">
        <v>0</v>
      </c>
      <c r="I91" s="56">
        <v>0</v>
      </c>
      <c r="J91" s="91">
        <v>0</v>
      </c>
      <c r="K91" s="221">
        <v>0</v>
      </c>
      <c r="L91" s="90">
        <v>0</v>
      </c>
      <c r="M91" s="91">
        <v>4.762749445676275</v>
      </c>
      <c r="N91" s="84"/>
      <c r="O91" s="23"/>
      <c r="P91" s="23"/>
      <c r="R91" s="23"/>
      <c r="S91" s="23"/>
    </row>
    <row r="92" spans="2:19" ht="12.75">
      <c r="B92" s="33"/>
      <c r="C92" s="87"/>
      <c r="D92" s="26" t="s">
        <v>192</v>
      </c>
      <c r="E92" s="61">
        <v>0</v>
      </c>
      <c r="F92" s="26">
        <v>0</v>
      </c>
      <c r="G92" s="227">
        <v>0</v>
      </c>
      <c r="H92" s="75">
        <v>0</v>
      </c>
      <c r="I92" s="56">
        <v>0</v>
      </c>
      <c r="J92" s="91">
        <v>0</v>
      </c>
      <c r="K92" s="221">
        <v>0</v>
      </c>
      <c r="L92" s="90">
        <v>0</v>
      </c>
      <c r="M92" s="91">
        <v>11.97196261682243</v>
      </c>
      <c r="N92" s="84"/>
      <c r="O92" s="23"/>
      <c r="P92" s="23"/>
      <c r="R92" s="23"/>
      <c r="S92" s="23"/>
    </row>
    <row r="93" spans="2:19" ht="12.75">
      <c r="B93" s="33"/>
      <c r="C93" s="87"/>
      <c r="D93" s="26" t="s">
        <v>193</v>
      </c>
      <c r="E93" s="61">
        <v>0</v>
      </c>
      <c r="F93" s="26">
        <v>0</v>
      </c>
      <c r="G93" s="227">
        <v>0</v>
      </c>
      <c r="H93" s="75">
        <v>0</v>
      </c>
      <c r="I93" s="56">
        <v>0</v>
      </c>
      <c r="J93" s="91">
        <v>0</v>
      </c>
      <c r="K93" s="221">
        <v>0</v>
      </c>
      <c r="L93" s="90">
        <v>0</v>
      </c>
      <c r="M93" s="91">
        <v>3.962962962962963</v>
      </c>
      <c r="N93" s="84"/>
      <c r="O93" s="23"/>
      <c r="P93" s="23"/>
      <c r="R93" s="23"/>
      <c r="S93" s="23"/>
    </row>
    <row r="94" spans="2:19" ht="12.75">
      <c r="B94" s="33"/>
      <c r="C94" s="87"/>
      <c r="D94" s="26" t="s">
        <v>609</v>
      </c>
      <c r="E94" s="61">
        <v>0</v>
      </c>
      <c r="F94" s="26">
        <v>0</v>
      </c>
      <c r="G94" s="227">
        <v>0</v>
      </c>
      <c r="H94" s="75">
        <v>0</v>
      </c>
      <c r="I94" s="56">
        <v>0</v>
      </c>
      <c r="J94" s="91">
        <v>0</v>
      </c>
      <c r="K94" s="221">
        <v>0</v>
      </c>
      <c r="L94" s="90">
        <v>0</v>
      </c>
      <c r="M94" s="91">
        <v>0</v>
      </c>
      <c r="N94" s="84"/>
      <c r="O94" s="23"/>
      <c r="P94" s="23"/>
      <c r="R94" s="23"/>
      <c r="S94" s="23"/>
    </row>
    <row r="95" spans="2:19" ht="12.75">
      <c r="B95" s="33"/>
      <c r="C95" s="87"/>
      <c r="D95" s="26" t="s">
        <v>194</v>
      </c>
      <c r="E95" s="61">
        <v>0</v>
      </c>
      <c r="F95" s="26">
        <v>0</v>
      </c>
      <c r="G95" s="227">
        <v>0.7462686567164178</v>
      </c>
      <c r="H95" s="75">
        <v>0</v>
      </c>
      <c r="I95" s="56">
        <v>0</v>
      </c>
      <c r="J95" s="91">
        <v>0</v>
      </c>
      <c r="K95" s="221">
        <v>0</v>
      </c>
      <c r="L95" s="90">
        <v>0</v>
      </c>
      <c r="M95" s="91">
        <v>10.124087591240876</v>
      </c>
      <c r="N95" s="84"/>
      <c r="O95" s="23"/>
      <c r="P95" s="23"/>
      <c r="R95" s="23"/>
      <c r="S95" s="23"/>
    </row>
    <row r="96" spans="2:19" ht="12.75">
      <c r="B96" s="33"/>
      <c r="C96" s="87"/>
      <c r="D96" s="26" t="s">
        <v>195</v>
      </c>
      <c r="E96" s="61">
        <v>0</v>
      </c>
      <c r="F96" s="26">
        <v>0</v>
      </c>
      <c r="G96" s="227">
        <v>0</v>
      </c>
      <c r="H96" s="75">
        <v>0</v>
      </c>
      <c r="I96" s="56">
        <v>0</v>
      </c>
      <c r="J96" s="91">
        <v>0</v>
      </c>
      <c r="K96" s="221">
        <v>0</v>
      </c>
      <c r="L96" s="90">
        <v>0</v>
      </c>
      <c r="M96" s="91">
        <v>6.37037037037037</v>
      </c>
      <c r="N96" s="84"/>
      <c r="O96" s="23"/>
      <c r="P96" s="23"/>
      <c r="R96" s="23"/>
      <c r="S96" s="23"/>
    </row>
    <row r="97" spans="2:19" ht="12.75">
      <c r="B97" s="33"/>
      <c r="C97" s="87"/>
      <c r="D97" s="26" t="s">
        <v>196</v>
      </c>
      <c r="E97" s="61">
        <v>0</v>
      </c>
      <c r="F97" s="26">
        <v>0</v>
      </c>
      <c r="G97" s="227">
        <v>0</v>
      </c>
      <c r="H97" s="75">
        <v>0</v>
      </c>
      <c r="I97" s="56">
        <v>0</v>
      </c>
      <c r="J97" s="91">
        <v>0</v>
      </c>
      <c r="K97" s="221">
        <v>0</v>
      </c>
      <c r="L97" s="90">
        <v>0</v>
      </c>
      <c r="M97" s="91">
        <v>4.8498168498168495</v>
      </c>
      <c r="N97" s="84"/>
      <c r="O97" s="23"/>
      <c r="P97" s="23"/>
      <c r="R97" s="23"/>
      <c r="S97" s="23"/>
    </row>
    <row r="98" spans="2:19" ht="12.75">
      <c r="B98" s="33"/>
      <c r="C98" s="87"/>
      <c r="D98" s="26" t="s">
        <v>197</v>
      </c>
      <c r="E98" s="61">
        <v>0</v>
      </c>
      <c r="F98" s="26">
        <v>0</v>
      </c>
      <c r="G98" s="227">
        <v>0</v>
      </c>
      <c r="H98" s="75">
        <v>3</v>
      </c>
      <c r="I98" s="56">
        <v>1</v>
      </c>
      <c r="J98" s="91">
        <v>0.7042253521126761</v>
      </c>
      <c r="K98" s="221">
        <v>0</v>
      </c>
      <c r="L98" s="90">
        <v>3</v>
      </c>
      <c r="M98" s="91">
        <v>6.090395480225989</v>
      </c>
      <c r="N98" s="84"/>
      <c r="O98" s="23"/>
      <c r="P98" s="23"/>
      <c r="R98" s="23"/>
      <c r="S98" s="23"/>
    </row>
    <row r="99" spans="2:19" ht="12.75">
      <c r="B99" s="33"/>
      <c r="C99" s="87"/>
      <c r="D99" s="26" t="s">
        <v>110</v>
      </c>
      <c r="E99" s="61">
        <v>3</v>
      </c>
      <c r="F99" s="26">
        <v>1</v>
      </c>
      <c r="G99" s="227">
        <v>0</v>
      </c>
      <c r="H99" s="75">
        <v>0</v>
      </c>
      <c r="I99" s="56">
        <v>0</v>
      </c>
      <c r="J99" s="91">
        <v>0</v>
      </c>
      <c r="K99" s="221">
        <v>3</v>
      </c>
      <c r="L99" s="90">
        <v>0</v>
      </c>
      <c r="M99" s="91">
        <v>4.048929663608563</v>
      </c>
      <c r="N99" s="84"/>
      <c r="O99" s="23"/>
      <c r="P99" s="23"/>
      <c r="R99" s="23"/>
      <c r="S99" s="23"/>
    </row>
    <row r="100" spans="2:14" s="23" customFormat="1" ht="12.75">
      <c r="B100" s="83"/>
      <c r="C100" s="87"/>
      <c r="D100" s="26" t="s">
        <v>198</v>
      </c>
      <c r="E100" s="61">
        <v>0</v>
      </c>
      <c r="F100" s="26">
        <v>0</v>
      </c>
      <c r="G100" s="227">
        <v>0</v>
      </c>
      <c r="H100" s="75">
        <v>0</v>
      </c>
      <c r="I100" s="56">
        <v>0</v>
      </c>
      <c r="J100" s="91">
        <v>0</v>
      </c>
      <c r="K100" s="221">
        <v>0</v>
      </c>
      <c r="L100" s="90">
        <v>0</v>
      </c>
      <c r="M100" s="91">
        <v>20.9375</v>
      </c>
      <c r="N100" s="84"/>
    </row>
    <row r="101" spans="2:19" ht="12.75">
      <c r="B101" s="33"/>
      <c r="C101" s="87" t="s">
        <v>17</v>
      </c>
      <c r="D101" s="28"/>
      <c r="E101" s="87">
        <v>0</v>
      </c>
      <c r="F101" s="28">
        <v>0</v>
      </c>
      <c r="G101" s="226">
        <v>0.7462686567164178</v>
      </c>
      <c r="H101" s="224">
        <v>76</v>
      </c>
      <c r="I101" s="110">
        <v>12</v>
      </c>
      <c r="J101" s="89">
        <v>8.450704225352112</v>
      </c>
      <c r="K101" s="220">
        <v>0</v>
      </c>
      <c r="L101" s="88">
        <v>6.333333333333333</v>
      </c>
      <c r="M101" s="89">
        <v>3.709898417198205</v>
      </c>
      <c r="N101" s="84"/>
      <c r="O101" s="23"/>
      <c r="P101" s="23"/>
      <c r="R101" s="23"/>
      <c r="S101" s="23"/>
    </row>
    <row r="102" spans="2:19" ht="12.75">
      <c r="B102" s="33"/>
      <c r="C102" s="61"/>
      <c r="D102" s="26" t="s">
        <v>199</v>
      </c>
      <c r="E102" s="61">
        <v>0</v>
      </c>
      <c r="F102" s="26">
        <v>0</v>
      </c>
      <c r="G102" s="227">
        <v>0</v>
      </c>
      <c r="H102" s="75">
        <v>0</v>
      </c>
      <c r="I102" s="56">
        <v>0</v>
      </c>
      <c r="J102" s="91">
        <v>0</v>
      </c>
      <c r="K102" s="221">
        <v>0</v>
      </c>
      <c r="L102" s="90">
        <v>0</v>
      </c>
      <c r="M102" s="91">
        <v>4.179012345679013</v>
      </c>
      <c r="N102" s="84"/>
      <c r="O102" s="23"/>
      <c r="P102" s="23"/>
      <c r="R102" s="23"/>
      <c r="S102" s="23"/>
    </row>
    <row r="103" spans="2:19" ht="12.75">
      <c r="B103" s="33"/>
      <c r="C103" s="61"/>
      <c r="D103" s="26" t="s">
        <v>111</v>
      </c>
      <c r="E103" s="61">
        <v>0</v>
      </c>
      <c r="F103" s="26">
        <v>0</v>
      </c>
      <c r="G103" s="227">
        <v>0.7462686567164178</v>
      </c>
      <c r="H103" s="75">
        <v>55</v>
      </c>
      <c r="I103" s="56">
        <v>10</v>
      </c>
      <c r="J103" s="91">
        <v>7.042253521126761</v>
      </c>
      <c r="K103" s="221">
        <v>0</v>
      </c>
      <c r="L103" s="90">
        <v>5.5</v>
      </c>
      <c r="M103" s="91">
        <v>3.7707774798927614</v>
      </c>
      <c r="N103" s="84"/>
      <c r="O103" s="23"/>
      <c r="P103" s="23"/>
      <c r="R103" s="23"/>
      <c r="S103" s="23"/>
    </row>
    <row r="104" spans="2:19" ht="12.75">
      <c r="B104" s="33"/>
      <c r="C104" s="61"/>
      <c r="D104" s="26" t="s">
        <v>200</v>
      </c>
      <c r="E104" s="61">
        <v>0</v>
      </c>
      <c r="F104" s="26">
        <v>0</v>
      </c>
      <c r="G104" s="227">
        <v>0</v>
      </c>
      <c r="H104" s="75">
        <v>15</v>
      </c>
      <c r="I104" s="56">
        <v>2</v>
      </c>
      <c r="J104" s="91">
        <v>1.4084507042253522</v>
      </c>
      <c r="K104" s="221">
        <v>0</v>
      </c>
      <c r="L104" s="90">
        <v>7.5</v>
      </c>
      <c r="M104" s="91">
        <v>3.476359338061466</v>
      </c>
      <c r="N104" s="84"/>
      <c r="O104" s="23"/>
      <c r="P104" s="23"/>
      <c r="R104" s="23"/>
      <c r="S104" s="23"/>
    </row>
    <row r="105" spans="2:19" ht="12.75">
      <c r="B105" s="33"/>
      <c r="C105" s="61"/>
      <c r="D105" s="26" t="s">
        <v>201</v>
      </c>
      <c r="E105" s="61">
        <v>0</v>
      </c>
      <c r="F105" s="26">
        <v>0</v>
      </c>
      <c r="G105" s="227">
        <v>0</v>
      </c>
      <c r="H105" s="75">
        <v>0</v>
      </c>
      <c r="I105" s="56">
        <v>0</v>
      </c>
      <c r="J105" s="91">
        <v>0</v>
      </c>
      <c r="K105" s="221">
        <v>0</v>
      </c>
      <c r="L105" s="90">
        <v>0</v>
      </c>
      <c r="M105" s="91">
        <v>2.8512304250559284</v>
      </c>
      <c r="N105" s="84"/>
      <c r="O105" s="23"/>
      <c r="P105" s="23"/>
      <c r="R105" s="23"/>
      <c r="S105" s="23"/>
    </row>
    <row r="106" spans="2:19" ht="12.75">
      <c r="B106" s="33"/>
      <c r="C106" s="61"/>
      <c r="D106" s="26" t="s">
        <v>202</v>
      </c>
      <c r="E106" s="61">
        <v>0</v>
      </c>
      <c r="F106" s="26">
        <v>0</v>
      </c>
      <c r="G106" s="227">
        <v>0</v>
      </c>
      <c r="H106" s="75">
        <v>6</v>
      </c>
      <c r="I106" s="56">
        <v>0</v>
      </c>
      <c r="J106" s="91">
        <v>0</v>
      </c>
      <c r="K106" s="221">
        <v>0</v>
      </c>
      <c r="L106" s="90">
        <v>0</v>
      </c>
      <c r="M106" s="91">
        <v>6.557232704402516</v>
      </c>
      <c r="N106" s="84"/>
      <c r="O106" s="23"/>
      <c r="P106" s="23"/>
      <c r="R106" s="23"/>
      <c r="S106" s="23"/>
    </row>
    <row r="107" spans="2:19" ht="12.75">
      <c r="B107" s="33"/>
      <c r="C107" s="61"/>
      <c r="D107" s="26" t="s">
        <v>203</v>
      </c>
      <c r="E107" s="61">
        <v>0</v>
      </c>
      <c r="F107" s="26">
        <v>0</v>
      </c>
      <c r="G107" s="227">
        <v>0</v>
      </c>
      <c r="H107" s="75">
        <v>0</v>
      </c>
      <c r="I107" s="56">
        <v>0</v>
      </c>
      <c r="J107" s="91">
        <v>0</v>
      </c>
      <c r="K107" s="221">
        <v>0</v>
      </c>
      <c r="L107" s="90">
        <v>0</v>
      </c>
      <c r="M107" s="91">
        <v>1.173913043478261</v>
      </c>
      <c r="N107" s="84"/>
      <c r="O107" s="23"/>
      <c r="P107" s="23"/>
      <c r="R107" s="23"/>
      <c r="S107" s="23"/>
    </row>
    <row r="108" spans="2:14" s="23" customFormat="1" ht="12.75">
      <c r="B108" s="83"/>
      <c r="C108" s="61"/>
      <c r="D108" s="26" t="s">
        <v>204</v>
      </c>
      <c r="E108" s="61">
        <v>0</v>
      </c>
      <c r="F108" s="26">
        <v>0</v>
      </c>
      <c r="G108" s="227">
        <v>0</v>
      </c>
      <c r="H108" s="75">
        <v>0</v>
      </c>
      <c r="I108" s="56">
        <v>0</v>
      </c>
      <c r="J108" s="91">
        <v>0</v>
      </c>
      <c r="K108" s="221">
        <v>0</v>
      </c>
      <c r="L108" s="90">
        <v>0</v>
      </c>
      <c r="M108" s="91">
        <v>1.3918918918918919</v>
      </c>
      <c r="N108" s="84"/>
    </row>
    <row r="109" spans="2:19" ht="12.75">
      <c r="B109" s="33"/>
      <c r="C109" s="87" t="s">
        <v>18</v>
      </c>
      <c r="D109" s="28"/>
      <c r="E109" s="87">
        <v>23</v>
      </c>
      <c r="F109" s="28">
        <v>1</v>
      </c>
      <c r="G109" s="226">
        <v>6.7164179104477615</v>
      </c>
      <c r="H109" s="224">
        <v>48</v>
      </c>
      <c r="I109" s="110">
        <v>13</v>
      </c>
      <c r="J109" s="89">
        <v>9.15492957746479</v>
      </c>
      <c r="K109" s="220">
        <v>23</v>
      </c>
      <c r="L109" s="88">
        <v>3.6923076923076925</v>
      </c>
      <c r="M109" s="89">
        <v>4.978407290015848</v>
      </c>
      <c r="N109" s="84"/>
      <c r="O109" s="23"/>
      <c r="P109" s="23"/>
      <c r="R109" s="23"/>
      <c r="S109" s="23"/>
    </row>
    <row r="110" spans="2:19" ht="12.75">
      <c r="B110" s="33"/>
      <c r="C110" s="61"/>
      <c r="D110" s="26" t="s">
        <v>112</v>
      </c>
      <c r="E110" s="61">
        <v>5</v>
      </c>
      <c r="F110" s="26">
        <v>0</v>
      </c>
      <c r="G110" s="227">
        <v>0</v>
      </c>
      <c r="H110" s="75">
        <v>0</v>
      </c>
      <c r="I110" s="56">
        <v>0</v>
      </c>
      <c r="J110" s="91">
        <v>0</v>
      </c>
      <c r="K110" s="221">
        <v>0</v>
      </c>
      <c r="L110" s="90">
        <v>0</v>
      </c>
      <c r="M110" s="91">
        <v>2.1274961597542243</v>
      </c>
      <c r="N110" s="84"/>
      <c r="O110" s="23"/>
      <c r="P110" s="23"/>
      <c r="R110" s="23"/>
      <c r="S110" s="23"/>
    </row>
    <row r="111" spans="2:19" ht="12.75">
      <c r="B111" s="33"/>
      <c r="C111" s="61"/>
      <c r="D111" s="26" t="s">
        <v>113</v>
      </c>
      <c r="E111" s="61">
        <v>1</v>
      </c>
      <c r="F111" s="26">
        <v>0</v>
      </c>
      <c r="G111" s="227">
        <v>0.7462686567164178</v>
      </c>
      <c r="H111" s="75">
        <v>37</v>
      </c>
      <c r="I111" s="56">
        <v>10</v>
      </c>
      <c r="J111" s="91">
        <v>7.042253521126761</v>
      </c>
      <c r="K111" s="221">
        <v>0</v>
      </c>
      <c r="L111" s="90">
        <v>3.7</v>
      </c>
      <c r="M111" s="91">
        <v>6.105826397146254</v>
      </c>
      <c r="N111" s="84"/>
      <c r="O111" s="23"/>
      <c r="P111" s="23"/>
      <c r="R111" s="23"/>
      <c r="S111" s="23"/>
    </row>
    <row r="112" spans="2:19" ht="12.75">
      <c r="B112" s="33"/>
      <c r="C112" s="61"/>
      <c r="D112" s="26" t="s">
        <v>114</v>
      </c>
      <c r="E112" s="61">
        <v>4</v>
      </c>
      <c r="F112" s="26">
        <v>0</v>
      </c>
      <c r="G112" s="227">
        <v>1.4925373134328357</v>
      </c>
      <c r="H112" s="75">
        <v>3</v>
      </c>
      <c r="I112" s="56">
        <v>1</v>
      </c>
      <c r="J112" s="91">
        <v>0.7042253521126761</v>
      </c>
      <c r="K112" s="221">
        <v>0</v>
      </c>
      <c r="L112" s="90">
        <v>3</v>
      </c>
      <c r="M112" s="91">
        <v>5.274698795180723</v>
      </c>
      <c r="N112" s="84"/>
      <c r="O112" s="23"/>
      <c r="P112" s="23"/>
      <c r="R112" s="23"/>
      <c r="S112" s="23"/>
    </row>
    <row r="113" spans="2:19" ht="12.75">
      <c r="B113" s="33"/>
      <c r="C113" s="61"/>
      <c r="D113" s="26" t="s">
        <v>205</v>
      </c>
      <c r="E113" s="61">
        <v>4</v>
      </c>
      <c r="F113" s="26">
        <v>0</v>
      </c>
      <c r="G113" s="227">
        <v>0.7462686567164178</v>
      </c>
      <c r="H113" s="75">
        <v>0</v>
      </c>
      <c r="I113" s="56">
        <v>0</v>
      </c>
      <c r="J113" s="91">
        <v>0</v>
      </c>
      <c r="K113" s="221">
        <v>0</v>
      </c>
      <c r="L113" s="90">
        <v>0</v>
      </c>
      <c r="M113" s="91">
        <v>4.769230769230769</v>
      </c>
      <c r="N113" s="84"/>
      <c r="O113" s="23"/>
      <c r="P113" s="23"/>
      <c r="R113" s="23"/>
      <c r="S113" s="23"/>
    </row>
    <row r="114" spans="2:19" ht="12.75">
      <c r="B114" s="33"/>
      <c r="C114" s="61"/>
      <c r="D114" s="26" t="s">
        <v>206</v>
      </c>
      <c r="E114" s="61">
        <v>0</v>
      </c>
      <c r="F114" s="26">
        <v>0</v>
      </c>
      <c r="G114" s="227">
        <v>0.7462686567164178</v>
      </c>
      <c r="H114" s="75">
        <v>5</v>
      </c>
      <c r="I114" s="56">
        <v>1</v>
      </c>
      <c r="J114" s="91">
        <v>0.7042253521126761</v>
      </c>
      <c r="K114" s="221">
        <v>0</v>
      </c>
      <c r="L114" s="90">
        <v>5</v>
      </c>
      <c r="M114" s="91">
        <v>6.356374807987711</v>
      </c>
      <c r="N114" s="84"/>
      <c r="O114" s="23"/>
      <c r="P114" s="23"/>
      <c r="R114" s="23"/>
      <c r="S114" s="23"/>
    </row>
    <row r="115" spans="2:19" ht="12.75">
      <c r="B115" s="33"/>
      <c r="C115" s="61"/>
      <c r="D115" s="26" t="s">
        <v>115</v>
      </c>
      <c r="E115" s="61">
        <v>4</v>
      </c>
      <c r="F115" s="26">
        <v>1</v>
      </c>
      <c r="G115" s="227">
        <v>0.7462686567164178</v>
      </c>
      <c r="H115" s="75">
        <v>3</v>
      </c>
      <c r="I115" s="56">
        <v>1</v>
      </c>
      <c r="J115" s="91">
        <v>0.7042253521126761</v>
      </c>
      <c r="K115" s="221">
        <v>4</v>
      </c>
      <c r="L115" s="90">
        <v>3</v>
      </c>
      <c r="M115" s="91">
        <v>3.1564885496183206</v>
      </c>
      <c r="N115" s="84"/>
      <c r="O115" s="23"/>
      <c r="P115" s="23"/>
      <c r="R115" s="23"/>
      <c r="S115" s="23"/>
    </row>
    <row r="116" spans="2:19" ht="12.75">
      <c r="B116" s="33"/>
      <c r="C116" s="61"/>
      <c r="D116" s="26" t="s">
        <v>207</v>
      </c>
      <c r="E116" s="61">
        <v>0</v>
      </c>
      <c r="F116" s="26">
        <v>0</v>
      </c>
      <c r="G116" s="227">
        <v>0.7462686567164178</v>
      </c>
      <c r="H116" s="75">
        <v>0</v>
      </c>
      <c r="I116" s="56">
        <v>0</v>
      </c>
      <c r="J116" s="91">
        <v>0</v>
      </c>
      <c r="K116" s="221">
        <v>0</v>
      </c>
      <c r="L116" s="90">
        <v>0</v>
      </c>
      <c r="M116" s="91">
        <v>2.2788461538461537</v>
      </c>
      <c r="N116" s="84"/>
      <c r="O116" s="23"/>
      <c r="P116" s="23"/>
      <c r="R116" s="23"/>
      <c r="S116" s="23"/>
    </row>
    <row r="117" spans="2:19" ht="12.75">
      <c r="B117" s="33"/>
      <c r="C117" s="61"/>
      <c r="D117" s="26" t="s">
        <v>208</v>
      </c>
      <c r="E117" s="61">
        <v>1</v>
      </c>
      <c r="F117" s="26">
        <v>0</v>
      </c>
      <c r="G117" s="227">
        <v>0.7462686567164178</v>
      </c>
      <c r="H117" s="75">
        <v>0</v>
      </c>
      <c r="I117" s="56">
        <v>0</v>
      </c>
      <c r="J117" s="91">
        <v>0</v>
      </c>
      <c r="K117" s="221">
        <v>0</v>
      </c>
      <c r="L117" s="90">
        <v>0</v>
      </c>
      <c r="M117" s="91">
        <v>2.6393762183235867</v>
      </c>
      <c r="N117" s="84"/>
      <c r="O117" s="23"/>
      <c r="P117" s="23"/>
      <c r="R117" s="23"/>
      <c r="S117" s="23"/>
    </row>
    <row r="118" spans="2:19" ht="12.75">
      <c r="B118" s="33"/>
      <c r="C118" s="61"/>
      <c r="D118" s="26" t="s">
        <v>116</v>
      </c>
      <c r="E118" s="61">
        <v>3</v>
      </c>
      <c r="F118" s="26">
        <v>0</v>
      </c>
      <c r="G118" s="227">
        <v>0.7462686567164178</v>
      </c>
      <c r="H118" s="75">
        <v>0</v>
      </c>
      <c r="I118" s="56">
        <v>0</v>
      </c>
      <c r="J118" s="91">
        <v>0</v>
      </c>
      <c r="K118" s="221">
        <v>0</v>
      </c>
      <c r="L118" s="90">
        <v>0</v>
      </c>
      <c r="M118" s="91">
        <v>10.67741935483871</v>
      </c>
      <c r="N118" s="84"/>
      <c r="O118" s="23"/>
      <c r="P118" s="23"/>
      <c r="R118" s="23"/>
      <c r="S118" s="23"/>
    </row>
    <row r="119" spans="2:14" s="23" customFormat="1" ht="12.75">
      <c r="B119" s="83"/>
      <c r="C119" s="61"/>
      <c r="D119" s="26" t="s">
        <v>209</v>
      </c>
      <c r="E119" s="61">
        <v>1</v>
      </c>
      <c r="F119" s="26">
        <v>0</v>
      </c>
      <c r="G119" s="227">
        <v>0</v>
      </c>
      <c r="H119" s="75">
        <v>0</v>
      </c>
      <c r="I119" s="56">
        <v>0</v>
      </c>
      <c r="J119" s="91">
        <v>0</v>
      </c>
      <c r="K119" s="221">
        <v>0</v>
      </c>
      <c r="L119" s="90">
        <v>0</v>
      </c>
      <c r="M119" s="91">
        <v>30.675675675675677</v>
      </c>
      <c r="N119" s="84"/>
    </row>
    <row r="120" spans="2:19" ht="12.75">
      <c r="B120" s="33"/>
      <c r="C120" s="87" t="s">
        <v>19</v>
      </c>
      <c r="D120" s="28"/>
      <c r="E120" s="87">
        <v>4</v>
      </c>
      <c r="F120" s="28">
        <v>3</v>
      </c>
      <c r="G120" s="226">
        <v>4.477611940298507</v>
      </c>
      <c r="H120" s="224">
        <v>58</v>
      </c>
      <c r="I120" s="110">
        <v>9</v>
      </c>
      <c r="J120" s="89">
        <v>6.338028169014084</v>
      </c>
      <c r="K120" s="220">
        <v>1.3333333333333333</v>
      </c>
      <c r="L120" s="88">
        <v>6.444444444444445</v>
      </c>
      <c r="M120" s="89">
        <v>5.938952051408799</v>
      </c>
      <c r="N120" s="84"/>
      <c r="O120" s="23"/>
      <c r="P120" s="23"/>
      <c r="R120" s="23"/>
      <c r="S120" s="23"/>
    </row>
    <row r="121" spans="2:19" ht="12.75">
      <c r="B121" s="33"/>
      <c r="C121" s="61"/>
      <c r="D121" s="26" t="s">
        <v>117</v>
      </c>
      <c r="E121" s="61">
        <v>1</v>
      </c>
      <c r="F121" s="26">
        <v>1</v>
      </c>
      <c r="G121" s="227">
        <v>3.731343283582089</v>
      </c>
      <c r="H121" s="75">
        <v>43</v>
      </c>
      <c r="I121" s="56">
        <v>6</v>
      </c>
      <c r="J121" s="91">
        <v>4.225352112676056</v>
      </c>
      <c r="K121" s="221">
        <v>1</v>
      </c>
      <c r="L121" s="90">
        <v>7.166666666666667</v>
      </c>
      <c r="M121" s="91">
        <v>5.327328872876994</v>
      </c>
      <c r="N121" s="84"/>
      <c r="O121" s="23"/>
      <c r="P121" s="23"/>
      <c r="R121" s="23"/>
      <c r="S121" s="23"/>
    </row>
    <row r="122" spans="2:19" ht="12.75">
      <c r="B122" s="33"/>
      <c r="C122" s="61"/>
      <c r="D122" s="26" t="s">
        <v>210</v>
      </c>
      <c r="E122" s="61">
        <v>1</v>
      </c>
      <c r="F122" s="26">
        <v>1</v>
      </c>
      <c r="G122" s="227">
        <v>0.7462686567164178</v>
      </c>
      <c r="H122" s="75">
        <v>15</v>
      </c>
      <c r="I122" s="56">
        <v>3</v>
      </c>
      <c r="J122" s="91">
        <v>2.112676056338028</v>
      </c>
      <c r="K122" s="221">
        <v>1</v>
      </c>
      <c r="L122" s="90">
        <v>5</v>
      </c>
      <c r="M122" s="91">
        <v>5.842710997442455</v>
      </c>
      <c r="N122" s="84"/>
      <c r="O122" s="23"/>
      <c r="P122" s="23"/>
      <c r="R122" s="23"/>
      <c r="S122" s="23"/>
    </row>
    <row r="123" spans="2:19" ht="12.75">
      <c r="B123" s="33"/>
      <c r="C123" s="61"/>
      <c r="D123" s="26" t="s">
        <v>211</v>
      </c>
      <c r="E123" s="61">
        <v>2</v>
      </c>
      <c r="F123" s="26">
        <v>0</v>
      </c>
      <c r="G123" s="227">
        <v>0</v>
      </c>
      <c r="H123" s="75">
        <v>0</v>
      </c>
      <c r="I123" s="56">
        <v>0</v>
      </c>
      <c r="J123" s="91">
        <v>0</v>
      </c>
      <c r="K123" s="221">
        <v>0</v>
      </c>
      <c r="L123" s="90">
        <v>0</v>
      </c>
      <c r="M123" s="91">
        <v>8.013565891472869</v>
      </c>
      <c r="N123" s="84"/>
      <c r="O123" s="23"/>
      <c r="P123" s="23"/>
      <c r="R123" s="23"/>
      <c r="S123" s="23"/>
    </row>
    <row r="124" spans="2:14" s="23" customFormat="1" ht="12.75">
      <c r="B124" s="83"/>
      <c r="C124" s="61"/>
      <c r="D124" s="26" t="s">
        <v>212</v>
      </c>
      <c r="E124" s="61">
        <v>0</v>
      </c>
      <c r="F124" s="26">
        <v>1</v>
      </c>
      <c r="G124" s="227">
        <v>0</v>
      </c>
      <c r="H124" s="75">
        <v>0</v>
      </c>
      <c r="I124" s="56">
        <v>0</v>
      </c>
      <c r="J124" s="91">
        <v>0</v>
      </c>
      <c r="K124" s="221">
        <v>0</v>
      </c>
      <c r="L124" s="90">
        <v>0</v>
      </c>
      <c r="M124" s="91">
        <v>17.608695652173914</v>
      </c>
      <c r="N124" s="84"/>
    </row>
    <row r="125" spans="2:19" ht="12.75">
      <c r="B125" s="33"/>
      <c r="C125" s="87" t="s">
        <v>20</v>
      </c>
      <c r="D125" s="28"/>
      <c r="E125" s="87">
        <v>10</v>
      </c>
      <c r="F125" s="28">
        <v>1</v>
      </c>
      <c r="G125" s="226">
        <v>2.9850746268656714</v>
      </c>
      <c r="H125" s="224">
        <v>92</v>
      </c>
      <c r="I125" s="110">
        <v>21</v>
      </c>
      <c r="J125" s="89">
        <v>14.788732394366196</v>
      </c>
      <c r="K125" s="220">
        <v>10</v>
      </c>
      <c r="L125" s="88">
        <v>4.380952380952381</v>
      </c>
      <c r="M125" s="89">
        <v>4.134341129492299</v>
      </c>
      <c r="N125" s="84"/>
      <c r="O125" s="23"/>
      <c r="P125" s="23"/>
      <c r="R125" s="23"/>
      <c r="S125" s="23"/>
    </row>
    <row r="126" spans="2:19" ht="12.75">
      <c r="B126" s="33"/>
      <c r="C126" s="61"/>
      <c r="D126" s="26" t="s">
        <v>213</v>
      </c>
      <c r="E126" s="61">
        <v>0</v>
      </c>
      <c r="F126" s="26">
        <v>0</v>
      </c>
      <c r="G126" s="227">
        <v>0</v>
      </c>
      <c r="H126" s="75">
        <v>0</v>
      </c>
      <c r="I126" s="56">
        <v>0</v>
      </c>
      <c r="J126" s="91">
        <v>0</v>
      </c>
      <c r="K126" s="221">
        <v>0</v>
      </c>
      <c r="L126" s="90">
        <v>0</v>
      </c>
      <c r="M126" s="91">
        <v>2.5692307692307694</v>
      </c>
      <c r="N126" s="84"/>
      <c r="O126" s="23"/>
      <c r="P126" s="23"/>
      <c r="R126" s="23"/>
      <c r="S126" s="23"/>
    </row>
    <row r="127" spans="2:19" ht="12.75">
      <c r="B127" s="33"/>
      <c r="C127" s="61"/>
      <c r="D127" s="26" t="s">
        <v>118</v>
      </c>
      <c r="E127" s="61">
        <v>1</v>
      </c>
      <c r="F127" s="26">
        <v>0</v>
      </c>
      <c r="G127" s="227">
        <v>0</v>
      </c>
      <c r="H127" s="75">
        <v>12</v>
      </c>
      <c r="I127" s="56">
        <v>4</v>
      </c>
      <c r="J127" s="91">
        <v>2.8169014084507045</v>
      </c>
      <c r="K127" s="221">
        <v>0</v>
      </c>
      <c r="L127" s="90">
        <v>3</v>
      </c>
      <c r="M127" s="91">
        <v>3.3133097762073027</v>
      </c>
      <c r="N127" s="84"/>
      <c r="O127" s="23"/>
      <c r="P127" s="23"/>
      <c r="R127" s="23"/>
      <c r="S127" s="23"/>
    </row>
    <row r="128" spans="2:19" ht="12.75">
      <c r="B128" s="33"/>
      <c r="C128" s="61"/>
      <c r="D128" s="26" t="s">
        <v>214</v>
      </c>
      <c r="E128" s="61">
        <v>0</v>
      </c>
      <c r="F128" s="26">
        <v>0</v>
      </c>
      <c r="G128" s="227">
        <v>0.7462686567164178</v>
      </c>
      <c r="H128" s="75">
        <v>18</v>
      </c>
      <c r="I128" s="56">
        <v>5</v>
      </c>
      <c r="J128" s="91">
        <v>3.5211267605633805</v>
      </c>
      <c r="K128" s="221">
        <v>0</v>
      </c>
      <c r="L128" s="90">
        <v>3.6</v>
      </c>
      <c r="M128" s="91">
        <v>3.878998609179416</v>
      </c>
      <c r="N128" s="84"/>
      <c r="O128" s="23"/>
      <c r="P128" s="23"/>
      <c r="R128" s="23"/>
      <c r="S128" s="23"/>
    </row>
    <row r="129" spans="2:19" ht="12.75">
      <c r="B129" s="33"/>
      <c r="C129" s="61"/>
      <c r="D129" s="26" t="s">
        <v>215</v>
      </c>
      <c r="E129" s="61">
        <v>3</v>
      </c>
      <c r="F129" s="26">
        <v>0</v>
      </c>
      <c r="G129" s="227">
        <v>0</v>
      </c>
      <c r="H129" s="75">
        <v>20</v>
      </c>
      <c r="I129" s="56">
        <v>5</v>
      </c>
      <c r="J129" s="91">
        <v>3.5211267605633805</v>
      </c>
      <c r="K129" s="221">
        <v>0</v>
      </c>
      <c r="L129" s="90">
        <v>4</v>
      </c>
      <c r="M129" s="91">
        <v>4.972560975609756</v>
      </c>
      <c r="N129" s="84"/>
      <c r="O129" s="23"/>
      <c r="P129" s="23"/>
      <c r="R129" s="23"/>
      <c r="S129" s="23"/>
    </row>
    <row r="130" spans="2:19" ht="12.75">
      <c r="B130" s="33"/>
      <c r="C130" s="61"/>
      <c r="D130" s="26" t="s">
        <v>119</v>
      </c>
      <c r="E130" s="61">
        <v>4</v>
      </c>
      <c r="F130" s="26">
        <v>1</v>
      </c>
      <c r="G130" s="227">
        <v>0.7462686567164178</v>
      </c>
      <c r="H130" s="75">
        <v>10</v>
      </c>
      <c r="I130" s="56">
        <v>2</v>
      </c>
      <c r="J130" s="91">
        <v>1.4084507042253522</v>
      </c>
      <c r="K130" s="221">
        <v>4</v>
      </c>
      <c r="L130" s="90">
        <v>5</v>
      </c>
      <c r="M130" s="91">
        <v>4.491566265060241</v>
      </c>
      <c r="N130" s="84"/>
      <c r="O130" s="23"/>
      <c r="P130" s="23"/>
      <c r="R130" s="23"/>
      <c r="S130" s="23"/>
    </row>
    <row r="131" spans="2:19" ht="12.75">
      <c r="B131" s="33"/>
      <c r="C131" s="61"/>
      <c r="D131" s="26" t="s">
        <v>120</v>
      </c>
      <c r="E131" s="61">
        <v>0</v>
      </c>
      <c r="F131" s="26">
        <v>0</v>
      </c>
      <c r="G131" s="227">
        <v>0</v>
      </c>
      <c r="H131" s="75">
        <v>5</v>
      </c>
      <c r="I131" s="56">
        <v>1</v>
      </c>
      <c r="J131" s="91">
        <v>0.7042253521126761</v>
      </c>
      <c r="K131" s="221">
        <v>0</v>
      </c>
      <c r="L131" s="90">
        <v>5</v>
      </c>
      <c r="M131" s="91">
        <v>5.8039408866995075</v>
      </c>
      <c r="N131" s="84"/>
      <c r="O131" s="23"/>
      <c r="P131" s="23"/>
      <c r="R131" s="23"/>
      <c r="S131" s="23"/>
    </row>
    <row r="132" spans="2:19" ht="12.75">
      <c r="B132" s="33"/>
      <c r="C132" s="61"/>
      <c r="D132" s="26" t="s">
        <v>216</v>
      </c>
      <c r="E132" s="61">
        <v>0</v>
      </c>
      <c r="F132" s="26">
        <v>0</v>
      </c>
      <c r="G132" s="227">
        <v>0</v>
      </c>
      <c r="H132" s="75">
        <v>15</v>
      </c>
      <c r="I132" s="56">
        <v>4</v>
      </c>
      <c r="J132" s="91">
        <v>2.8169014084507045</v>
      </c>
      <c r="K132" s="221">
        <v>0</v>
      </c>
      <c r="L132" s="90">
        <v>3.75</v>
      </c>
      <c r="M132" s="91">
        <v>5.744525547445256</v>
      </c>
      <c r="N132" s="84"/>
      <c r="O132" s="23"/>
      <c r="P132" s="23"/>
      <c r="R132" s="23"/>
      <c r="S132" s="23"/>
    </row>
    <row r="133" spans="2:19" ht="12.75">
      <c r="B133" s="33"/>
      <c r="C133" s="61"/>
      <c r="D133" s="26" t="s">
        <v>217</v>
      </c>
      <c r="E133" s="61">
        <v>0</v>
      </c>
      <c r="F133" s="26">
        <v>0</v>
      </c>
      <c r="G133" s="227">
        <v>0.7462686567164178</v>
      </c>
      <c r="H133" s="75">
        <v>7</v>
      </c>
      <c r="I133" s="56">
        <v>0</v>
      </c>
      <c r="J133" s="91">
        <v>0</v>
      </c>
      <c r="K133" s="221">
        <v>0</v>
      </c>
      <c r="L133" s="90">
        <v>0</v>
      </c>
      <c r="M133" s="91">
        <v>3.22488038277512</v>
      </c>
      <c r="N133" s="84"/>
      <c r="O133" s="23"/>
      <c r="P133" s="23"/>
      <c r="R133" s="23"/>
      <c r="S133" s="23"/>
    </row>
    <row r="134" spans="2:19" ht="12.75">
      <c r="B134" s="33"/>
      <c r="C134" s="61"/>
      <c r="D134" s="26" t="s">
        <v>121</v>
      </c>
      <c r="E134" s="61">
        <v>0</v>
      </c>
      <c r="F134" s="26">
        <v>0</v>
      </c>
      <c r="G134" s="227">
        <v>0</v>
      </c>
      <c r="H134" s="75">
        <v>5</v>
      </c>
      <c r="I134" s="56">
        <v>0</v>
      </c>
      <c r="J134" s="91">
        <v>0</v>
      </c>
      <c r="K134" s="221">
        <v>0</v>
      </c>
      <c r="L134" s="90">
        <v>0</v>
      </c>
      <c r="M134" s="91">
        <v>2.405741626794258</v>
      </c>
      <c r="N134" s="84"/>
      <c r="O134" s="23"/>
      <c r="P134" s="23"/>
      <c r="R134" s="23"/>
      <c r="S134" s="23"/>
    </row>
    <row r="135" spans="2:19" ht="12.75">
      <c r="B135" s="33"/>
      <c r="C135" s="61"/>
      <c r="D135" s="26" t="s">
        <v>218</v>
      </c>
      <c r="E135" s="61">
        <v>0</v>
      </c>
      <c r="F135" s="26">
        <v>0</v>
      </c>
      <c r="G135" s="227">
        <v>0.7462686567164178</v>
      </c>
      <c r="H135" s="75">
        <v>0</v>
      </c>
      <c r="I135" s="56">
        <v>0</v>
      </c>
      <c r="J135" s="91">
        <v>0</v>
      </c>
      <c r="K135" s="221">
        <v>0</v>
      </c>
      <c r="L135" s="90">
        <v>0</v>
      </c>
      <c r="M135" s="91">
        <v>3.5454545454545454</v>
      </c>
      <c r="N135" s="84"/>
      <c r="O135" s="23"/>
      <c r="P135" s="23"/>
      <c r="R135" s="23"/>
      <c r="S135" s="23"/>
    </row>
    <row r="136" spans="2:14" s="23" customFormat="1" ht="12.75">
      <c r="B136" s="83"/>
      <c r="C136" s="61"/>
      <c r="D136" s="26" t="s">
        <v>219</v>
      </c>
      <c r="E136" s="61">
        <v>2</v>
      </c>
      <c r="F136" s="26">
        <v>0</v>
      </c>
      <c r="G136" s="227">
        <v>0</v>
      </c>
      <c r="H136" s="75">
        <v>0</v>
      </c>
      <c r="I136" s="56">
        <v>0</v>
      </c>
      <c r="J136" s="91">
        <v>0</v>
      </c>
      <c r="K136" s="221">
        <v>0</v>
      </c>
      <c r="L136" s="90">
        <v>0</v>
      </c>
      <c r="M136" s="91">
        <v>8.98</v>
      </c>
      <c r="N136" s="84"/>
    </row>
    <row r="137" spans="2:19" ht="12.75">
      <c r="B137" s="33"/>
      <c r="C137" s="87" t="s">
        <v>21</v>
      </c>
      <c r="D137" s="28"/>
      <c r="E137" s="87">
        <v>5</v>
      </c>
      <c r="F137" s="28">
        <v>1</v>
      </c>
      <c r="G137" s="226">
        <v>0</v>
      </c>
      <c r="H137" s="224">
        <v>31</v>
      </c>
      <c r="I137" s="110">
        <v>5</v>
      </c>
      <c r="J137" s="89">
        <v>3.5211267605633805</v>
      </c>
      <c r="K137" s="220">
        <v>5</v>
      </c>
      <c r="L137" s="88">
        <v>6.2</v>
      </c>
      <c r="M137" s="89">
        <v>3.5448582806277815</v>
      </c>
      <c r="N137" s="84"/>
      <c r="O137" s="23"/>
      <c r="P137" s="23"/>
      <c r="R137" s="23"/>
      <c r="S137" s="23"/>
    </row>
    <row r="138" spans="2:19" ht="12.75">
      <c r="B138" s="33"/>
      <c r="C138" s="61"/>
      <c r="D138" s="26" t="s">
        <v>220</v>
      </c>
      <c r="E138" s="61">
        <v>0</v>
      </c>
      <c r="F138" s="26">
        <v>0</v>
      </c>
      <c r="G138" s="227">
        <v>0</v>
      </c>
      <c r="H138" s="75">
        <v>1</v>
      </c>
      <c r="I138" s="56">
        <v>0</v>
      </c>
      <c r="J138" s="91">
        <v>0</v>
      </c>
      <c r="K138" s="221">
        <v>0</v>
      </c>
      <c r="L138" s="90">
        <v>0</v>
      </c>
      <c r="M138" s="91">
        <v>2.536290322580645</v>
      </c>
      <c r="N138" s="84"/>
      <c r="O138" s="23"/>
      <c r="P138" s="23"/>
      <c r="R138" s="23"/>
      <c r="S138" s="23"/>
    </row>
    <row r="139" spans="2:19" ht="12.75">
      <c r="B139" s="33"/>
      <c r="C139" s="61"/>
      <c r="D139" s="26" t="s">
        <v>221</v>
      </c>
      <c r="E139" s="61">
        <v>1</v>
      </c>
      <c r="F139" s="26">
        <v>0</v>
      </c>
      <c r="G139" s="227">
        <v>0</v>
      </c>
      <c r="H139" s="75">
        <v>5</v>
      </c>
      <c r="I139" s="56">
        <v>0</v>
      </c>
      <c r="J139" s="91">
        <v>0</v>
      </c>
      <c r="K139" s="221">
        <v>0</v>
      </c>
      <c r="L139" s="90">
        <v>0</v>
      </c>
      <c r="M139" s="91">
        <v>3.250384024577573</v>
      </c>
      <c r="N139" s="84"/>
      <c r="O139" s="23"/>
      <c r="P139" s="23"/>
      <c r="R139" s="23"/>
      <c r="S139" s="23"/>
    </row>
    <row r="140" spans="2:19" ht="12.75">
      <c r="B140" s="33"/>
      <c r="C140" s="61"/>
      <c r="D140" s="26" t="s">
        <v>122</v>
      </c>
      <c r="E140" s="61">
        <v>4</v>
      </c>
      <c r="F140" s="26">
        <v>1</v>
      </c>
      <c r="G140" s="227">
        <v>0</v>
      </c>
      <c r="H140" s="75">
        <v>15</v>
      </c>
      <c r="I140" s="56">
        <v>4</v>
      </c>
      <c r="J140" s="91">
        <v>2.8169014084507045</v>
      </c>
      <c r="K140" s="221">
        <v>4</v>
      </c>
      <c r="L140" s="90">
        <v>3.75</v>
      </c>
      <c r="M140" s="91">
        <v>6.002409638554217</v>
      </c>
      <c r="N140" s="84"/>
      <c r="O140" s="23"/>
      <c r="P140" s="23"/>
      <c r="R140" s="23"/>
      <c r="S140" s="23"/>
    </row>
    <row r="141" spans="2:19" ht="12.75">
      <c r="B141" s="33"/>
      <c r="C141" s="61"/>
      <c r="D141" s="26" t="s">
        <v>222</v>
      </c>
      <c r="E141" s="61">
        <v>0</v>
      </c>
      <c r="F141" s="26">
        <v>0</v>
      </c>
      <c r="G141" s="227">
        <v>0</v>
      </c>
      <c r="H141" s="75">
        <v>4</v>
      </c>
      <c r="I141" s="56">
        <v>1</v>
      </c>
      <c r="J141" s="91">
        <v>0.7042253521126761</v>
      </c>
      <c r="K141" s="221">
        <v>0</v>
      </c>
      <c r="L141" s="90">
        <v>4</v>
      </c>
      <c r="M141" s="91">
        <v>3.6802325581395348</v>
      </c>
      <c r="N141" s="84"/>
      <c r="O141" s="23"/>
      <c r="P141" s="23"/>
      <c r="R141" s="23"/>
      <c r="S141" s="23"/>
    </row>
    <row r="142" spans="2:19" ht="12.75">
      <c r="B142" s="33"/>
      <c r="C142" s="61"/>
      <c r="D142" s="26" t="s">
        <v>223</v>
      </c>
      <c r="E142" s="61">
        <v>0</v>
      </c>
      <c r="F142" s="26">
        <v>0</v>
      </c>
      <c r="G142" s="227">
        <v>0</v>
      </c>
      <c r="H142" s="75">
        <v>6</v>
      </c>
      <c r="I142" s="56">
        <v>0</v>
      </c>
      <c r="J142" s="91">
        <v>0</v>
      </c>
      <c r="K142" s="221">
        <v>0</v>
      </c>
      <c r="L142" s="90">
        <v>0</v>
      </c>
      <c r="M142" s="91">
        <v>2.7810077519379846</v>
      </c>
      <c r="N142" s="84"/>
      <c r="O142" s="23"/>
      <c r="P142" s="23"/>
      <c r="R142" s="23"/>
      <c r="S142" s="23"/>
    </row>
    <row r="143" spans="2:19" ht="12.75">
      <c r="B143" s="33"/>
      <c r="C143" s="61"/>
      <c r="D143" s="26" t="s">
        <v>224</v>
      </c>
      <c r="E143" s="61">
        <v>0</v>
      </c>
      <c r="F143" s="26">
        <v>0</v>
      </c>
      <c r="G143" s="227">
        <v>0</v>
      </c>
      <c r="H143" s="75">
        <v>0</v>
      </c>
      <c r="I143" s="56">
        <v>0</v>
      </c>
      <c r="J143" s="91">
        <v>0</v>
      </c>
      <c r="K143" s="221">
        <v>0</v>
      </c>
      <c r="L143" s="90">
        <v>0</v>
      </c>
      <c r="M143" s="91">
        <v>5.562091503267974</v>
      </c>
      <c r="N143" s="84"/>
      <c r="O143" s="23"/>
      <c r="P143" s="23"/>
      <c r="R143" s="23"/>
      <c r="S143" s="23"/>
    </row>
    <row r="144" spans="2:14" s="23" customFormat="1" ht="12.75">
      <c r="B144" s="83"/>
      <c r="C144" s="61"/>
      <c r="D144" s="26" t="s">
        <v>225</v>
      </c>
      <c r="E144" s="61">
        <v>0</v>
      </c>
      <c r="F144" s="26">
        <v>0</v>
      </c>
      <c r="G144" s="227">
        <v>0</v>
      </c>
      <c r="H144" s="75">
        <v>0</v>
      </c>
      <c r="I144" s="56">
        <v>0</v>
      </c>
      <c r="J144" s="91">
        <v>0</v>
      </c>
      <c r="K144" s="221">
        <v>0</v>
      </c>
      <c r="L144" s="90">
        <v>0</v>
      </c>
      <c r="M144" s="91">
        <v>7.377777777777778</v>
      </c>
      <c r="N144" s="84"/>
    </row>
    <row r="145" spans="2:19" ht="12.75">
      <c r="B145" s="33"/>
      <c r="C145" s="87" t="s">
        <v>22</v>
      </c>
      <c r="D145" s="28"/>
      <c r="E145" s="87">
        <v>0</v>
      </c>
      <c r="F145" s="28">
        <v>0</v>
      </c>
      <c r="G145" s="226">
        <v>10.44776119402985</v>
      </c>
      <c r="H145" s="224">
        <v>5</v>
      </c>
      <c r="I145" s="110">
        <v>1</v>
      </c>
      <c r="J145" s="89">
        <v>0.7042253521126761</v>
      </c>
      <c r="K145" s="220">
        <v>0</v>
      </c>
      <c r="L145" s="88">
        <v>5</v>
      </c>
      <c r="M145" s="89">
        <v>5.604343025395657</v>
      </c>
      <c r="N145" s="84"/>
      <c r="O145" s="23"/>
      <c r="P145" s="23"/>
      <c r="R145" s="23"/>
      <c r="S145" s="23"/>
    </row>
    <row r="146" spans="2:19" ht="12.75">
      <c r="B146" s="33"/>
      <c r="C146" s="61"/>
      <c r="D146" s="26" t="s">
        <v>123</v>
      </c>
      <c r="E146" s="61">
        <v>0</v>
      </c>
      <c r="F146" s="26">
        <v>0</v>
      </c>
      <c r="G146" s="227">
        <v>4.477611940298507</v>
      </c>
      <c r="H146" s="75">
        <v>0</v>
      </c>
      <c r="I146" s="56">
        <v>0</v>
      </c>
      <c r="J146" s="91">
        <v>0</v>
      </c>
      <c r="K146" s="221">
        <v>0</v>
      </c>
      <c r="L146" s="90">
        <v>0</v>
      </c>
      <c r="M146" s="91">
        <v>10.037313432835822</v>
      </c>
      <c r="N146" s="84"/>
      <c r="O146" s="23"/>
      <c r="P146" s="23"/>
      <c r="R146" s="23"/>
      <c r="S146" s="23"/>
    </row>
    <row r="147" spans="2:19" ht="12.75">
      <c r="B147" s="33"/>
      <c r="C147" s="61"/>
      <c r="D147" s="26" t="s">
        <v>226</v>
      </c>
      <c r="E147" s="61">
        <v>0</v>
      </c>
      <c r="F147" s="26">
        <v>0</v>
      </c>
      <c r="G147" s="227">
        <v>0.7462686567164178</v>
      </c>
      <c r="H147" s="75">
        <v>0</v>
      </c>
      <c r="I147" s="56">
        <v>0</v>
      </c>
      <c r="J147" s="91">
        <v>0</v>
      </c>
      <c r="K147" s="221">
        <v>0</v>
      </c>
      <c r="L147" s="90">
        <v>0</v>
      </c>
      <c r="M147" s="91">
        <v>4.311526479750778</v>
      </c>
      <c r="N147" s="84"/>
      <c r="O147" s="23"/>
      <c r="P147" s="23"/>
      <c r="R147" s="23"/>
      <c r="S147" s="23"/>
    </row>
    <row r="148" spans="2:19" ht="12.75">
      <c r="B148" s="33"/>
      <c r="C148" s="61"/>
      <c r="D148" s="26" t="s">
        <v>124</v>
      </c>
      <c r="E148" s="61">
        <v>0</v>
      </c>
      <c r="F148" s="26">
        <v>0</v>
      </c>
      <c r="G148" s="227">
        <v>1.4925373134328357</v>
      </c>
      <c r="H148" s="75">
        <v>5</v>
      </c>
      <c r="I148" s="56">
        <v>1</v>
      </c>
      <c r="J148" s="91">
        <v>0.7042253521126761</v>
      </c>
      <c r="K148" s="221">
        <v>0</v>
      </c>
      <c r="L148" s="90">
        <v>5</v>
      </c>
      <c r="M148" s="91">
        <v>3.763888888888889</v>
      </c>
      <c r="N148" s="84"/>
      <c r="O148" s="23"/>
      <c r="P148" s="23"/>
      <c r="R148" s="23"/>
      <c r="S148" s="23"/>
    </row>
    <row r="149" spans="2:19" ht="12.75">
      <c r="B149" s="33"/>
      <c r="C149" s="61"/>
      <c r="D149" s="26" t="s">
        <v>227</v>
      </c>
      <c r="E149" s="61">
        <v>0</v>
      </c>
      <c r="F149" s="26">
        <v>0</v>
      </c>
      <c r="G149" s="227">
        <v>0</v>
      </c>
      <c r="H149" s="75">
        <v>0</v>
      </c>
      <c r="I149" s="56">
        <v>0</v>
      </c>
      <c r="J149" s="91">
        <v>0</v>
      </c>
      <c r="K149" s="221">
        <v>0</v>
      </c>
      <c r="L149" s="90">
        <v>0</v>
      </c>
      <c r="M149" s="91">
        <v>10.472340425531915</v>
      </c>
      <c r="N149" s="84"/>
      <c r="O149" s="23"/>
      <c r="P149" s="23"/>
      <c r="R149" s="23"/>
      <c r="S149" s="23"/>
    </row>
    <row r="150" spans="2:19" ht="12.75">
      <c r="B150" s="33"/>
      <c r="C150" s="61"/>
      <c r="D150" s="26" t="s">
        <v>228</v>
      </c>
      <c r="E150" s="61">
        <v>0</v>
      </c>
      <c r="F150" s="26">
        <v>0</v>
      </c>
      <c r="G150" s="227">
        <v>0</v>
      </c>
      <c r="H150" s="75">
        <v>0</v>
      </c>
      <c r="I150" s="56">
        <v>0</v>
      </c>
      <c r="J150" s="91">
        <v>0</v>
      </c>
      <c r="K150" s="221">
        <v>0</v>
      </c>
      <c r="L150" s="90">
        <v>0</v>
      </c>
      <c r="M150" s="91">
        <v>6.62826420890937</v>
      </c>
      <c r="N150" s="84"/>
      <c r="O150" s="23"/>
      <c r="P150" s="23"/>
      <c r="R150" s="23"/>
      <c r="S150" s="23"/>
    </row>
    <row r="151" spans="2:19" ht="12.75">
      <c r="B151" s="33"/>
      <c r="C151" s="61"/>
      <c r="D151" s="26" t="s">
        <v>229</v>
      </c>
      <c r="E151" s="61">
        <v>0</v>
      </c>
      <c r="F151" s="26">
        <v>0</v>
      </c>
      <c r="G151" s="227">
        <v>0</v>
      </c>
      <c r="H151" s="75">
        <v>0</v>
      </c>
      <c r="I151" s="56">
        <v>0</v>
      </c>
      <c r="J151" s="91">
        <v>0</v>
      </c>
      <c r="K151" s="221">
        <v>0</v>
      </c>
      <c r="L151" s="90">
        <v>0</v>
      </c>
      <c r="M151" s="91">
        <v>2.6393762183235867</v>
      </c>
      <c r="N151" s="84"/>
      <c r="O151" s="23"/>
      <c r="P151" s="23"/>
      <c r="R151" s="23"/>
      <c r="S151" s="23"/>
    </row>
    <row r="152" spans="2:19" ht="12.75">
      <c r="B152" s="33"/>
      <c r="C152" s="61"/>
      <c r="D152" s="26" t="s">
        <v>230</v>
      </c>
      <c r="E152" s="61">
        <v>0</v>
      </c>
      <c r="F152" s="26">
        <v>0</v>
      </c>
      <c r="G152" s="227">
        <v>0</v>
      </c>
      <c r="H152" s="75">
        <v>0</v>
      </c>
      <c r="I152" s="56">
        <v>0</v>
      </c>
      <c r="J152" s="91">
        <v>0</v>
      </c>
      <c r="K152" s="221">
        <v>0</v>
      </c>
      <c r="L152" s="90">
        <v>0</v>
      </c>
      <c r="M152" s="91">
        <v>7.747863247863248</v>
      </c>
      <c r="N152" s="84"/>
      <c r="O152" s="23"/>
      <c r="P152" s="23"/>
      <c r="R152" s="23"/>
      <c r="S152" s="23"/>
    </row>
    <row r="153" spans="2:19" ht="12.75">
      <c r="B153" s="33"/>
      <c r="C153" s="61"/>
      <c r="D153" s="26" t="s">
        <v>231</v>
      </c>
      <c r="E153" s="61">
        <v>0</v>
      </c>
      <c r="F153" s="26">
        <v>0</v>
      </c>
      <c r="G153" s="227">
        <v>2.9850746268656714</v>
      </c>
      <c r="H153" s="75">
        <v>0</v>
      </c>
      <c r="I153" s="56">
        <v>0</v>
      </c>
      <c r="J153" s="91">
        <v>0</v>
      </c>
      <c r="K153" s="221">
        <v>0</v>
      </c>
      <c r="L153" s="90">
        <v>0</v>
      </c>
      <c r="M153" s="91">
        <v>1.6928104575163399</v>
      </c>
      <c r="N153" s="84"/>
      <c r="O153" s="23"/>
      <c r="P153" s="23"/>
      <c r="R153" s="23"/>
      <c r="S153" s="23"/>
    </row>
    <row r="154" spans="2:19" ht="12.75">
      <c r="B154" s="33"/>
      <c r="C154" s="61"/>
      <c r="D154" s="26" t="s">
        <v>232</v>
      </c>
      <c r="E154" s="61">
        <v>0</v>
      </c>
      <c r="F154" s="26">
        <v>0</v>
      </c>
      <c r="G154" s="227">
        <v>0.7462686567164178</v>
      </c>
      <c r="H154" s="75">
        <v>0</v>
      </c>
      <c r="I154" s="56">
        <v>0</v>
      </c>
      <c r="J154" s="91">
        <v>0</v>
      </c>
      <c r="K154" s="221">
        <v>0</v>
      </c>
      <c r="L154" s="90">
        <v>0</v>
      </c>
      <c r="M154" s="91">
        <v>3.8857142857142857</v>
      </c>
      <c r="N154" s="84"/>
      <c r="O154" s="23"/>
      <c r="P154" s="23"/>
      <c r="Q154" s="23"/>
      <c r="R154" s="23"/>
      <c r="S154" s="23"/>
    </row>
    <row r="155" spans="2:14" s="23" customFormat="1" ht="12.75">
      <c r="B155" s="83"/>
      <c r="C155" s="61"/>
      <c r="D155" s="26" t="s">
        <v>125</v>
      </c>
      <c r="E155" s="61">
        <v>0</v>
      </c>
      <c r="F155" s="26">
        <v>0</v>
      </c>
      <c r="G155" s="227">
        <v>0</v>
      </c>
      <c r="H155" s="75">
        <v>0</v>
      </c>
      <c r="I155" s="56">
        <v>0</v>
      </c>
      <c r="J155" s="91">
        <v>0</v>
      </c>
      <c r="K155" s="221">
        <v>0</v>
      </c>
      <c r="L155" s="90">
        <v>0</v>
      </c>
      <c r="M155" s="91">
        <v>13.34</v>
      </c>
      <c r="N155" s="84"/>
    </row>
    <row r="156" spans="2:19" ht="12.75">
      <c r="B156" s="33"/>
      <c r="C156" s="87" t="s">
        <v>23</v>
      </c>
      <c r="D156" s="28"/>
      <c r="E156" s="87">
        <v>0</v>
      </c>
      <c r="F156" s="28">
        <v>0</v>
      </c>
      <c r="G156" s="226">
        <v>1.4925373134328357</v>
      </c>
      <c r="H156" s="224">
        <v>34</v>
      </c>
      <c r="I156" s="110">
        <v>10</v>
      </c>
      <c r="J156" s="89">
        <v>7.042253521126761</v>
      </c>
      <c r="K156" s="220">
        <v>0</v>
      </c>
      <c r="L156" s="88">
        <v>3.4</v>
      </c>
      <c r="M156" s="89">
        <v>3.171677559912854</v>
      </c>
      <c r="N156" s="84"/>
      <c r="O156" s="23"/>
      <c r="P156" s="23"/>
      <c r="R156" s="23"/>
      <c r="S156" s="23"/>
    </row>
    <row r="157" spans="2:19" ht="12.75">
      <c r="B157" s="33"/>
      <c r="C157" s="61"/>
      <c r="D157" s="26" t="s">
        <v>233</v>
      </c>
      <c r="E157" s="61">
        <v>0</v>
      </c>
      <c r="F157" s="26">
        <v>0</v>
      </c>
      <c r="G157" s="227">
        <v>0</v>
      </c>
      <c r="H157" s="75">
        <v>0</v>
      </c>
      <c r="I157" s="56">
        <v>0</v>
      </c>
      <c r="J157" s="91">
        <v>0</v>
      </c>
      <c r="K157" s="221">
        <v>0</v>
      </c>
      <c r="L157" s="90">
        <v>0</v>
      </c>
      <c r="M157" s="91">
        <v>2.627450980392157</v>
      </c>
      <c r="N157" s="84"/>
      <c r="O157" s="23"/>
      <c r="P157" s="23"/>
      <c r="R157" s="23"/>
      <c r="S157" s="23"/>
    </row>
    <row r="158" spans="2:19" ht="12.75">
      <c r="B158" s="33"/>
      <c r="C158" s="61"/>
      <c r="D158" s="26" t="s">
        <v>234</v>
      </c>
      <c r="E158" s="61">
        <v>0</v>
      </c>
      <c r="F158" s="26">
        <v>0</v>
      </c>
      <c r="G158" s="227">
        <v>0.7462686567164178</v>
      </c>
      <c r="H158" s="75">
        <v>4</v>
      </c>
      <c r="I158" s="56">
        <v>1</v>
      </c>
      <c r="J158" s="91">
        <v>0.7042253521126761</v>
      </c>
      <c r="K158" s="221">
        <v>0</v>
      </c>
      <c r="L158" s="90">
        <v>4</v>
      </c>
      <c r="M158" s="91">
        <v>4.037313432835821</v>
      </c>
      <c r="N158" s="84"/>
      <c r="O158" s="23"/>
      <c r="P158" s="23"/>
      <c r="R158" s="23"/>
      <c r="S158" s="23"/>
    </row>
    <row r="159" spans="2:19" ht="12.75">
      <c r="B159" s="33"/>
      <c r="C159" s="61"/>
      <c r="D159" s="26" t="s">
        <v>235</v>
      </c>
      <c r="E159" s="61">
        <v>0</v>
      </c>
      <c r="F159" s="26">
        <v>0</v>
      </c>
      <c r="G159" s="227">
        <v>0</v>
      </c>
      <c r="H159" s="75">
        <v>10</v>
      </c>
      <c r="I159" s="56">
        <v>6</v>
      </c>
      <c r="J159" s="91">
        <v>4.225352112676056</v>
      </c>
      <c r="K159" s="221">
        <v>0</v>
      </c>
      <c r="L159" s="90">
        <v>1.6666666666666667</v>
      </c>
      <c r="M159" s="91">
        <v>2.242424242424242</v>
      </c>
      <c r="N159" s="84"/>
      <c r="O159" s="23"/>
      <c r="P159" s="23"/>
      <c r="R159" s="23"/>
      <c r="S159" s="23"/>
    </row>
    <row r="160" spans="2:19" ht="12.75">
      <c r="B160" s="33"/>
      <c r="C160" s="61"/>
      <c r="D160" s="26" t="s">
        <v>236</v>
      </c>
      <c r="E160" s="61">
        <v>0</v>
      </c>
      <c r="F160" s="26">
        <v>0</v>
      </c>
      <c r="G160" s="227">
        <v>0</v>
      </c>
      <c r="H160" s="75">
        <v>5</v>
      </c>
      <c r="I160" s="56">
        <v>1</v>
      </c>
      <c r="J160" s="91">
        <v>0.7042253521126761</v>
      </c>
      <c r="K160" s="221">
        <v>0</v>
      </c>
      <c r="L160" s="90">
        <v>5</v>
      </c>
      <c r="M160" s="91">
        <v>4.356481481481482</v>
      </c>
      <c r="N160" s="84"/>
      <c r="O160" s="23"/>
      <c r="P160" s="23"/>
      <c r="R160" s="23"/>
      <c r="S160" s="23"/>
    </row>
    <row r="161" spans="2:19" ht="12.75">
      <c r="B161" s="33"/>
      <c r="C161" s="61"/>
      <c r="D161" s="26" t="s">
        <v>126</v>
      </c>
      <c r="E161" s="61">
        <v>0</v>
      </c>
      <c r="F161" s="26">
        <v>0</v>
      </c>
      <c r="G161" s="227">
        <v>0.7462686567164178</v>
      </c>
      <c r="H161" s="75">
        <v>5</v>
      </c>
      <c r="I161" s="56">
        <v>0</v>
      </c>
      <c r="J161" s="91">
        <v>0</v>
      </c>
      <c r="K161" s="221">
        <v>0</v>
      </c>
      <c r="L161" s="90">
        <v>0</v>
      </c>
      <c r="M161" s="91">
        <v>4.797507788161994</v>
      </c>
      <c r="N161" s="84"/>
      <c r="O161" s="23"/>
      <c r="P161" s="23"/>
      <c r="R161" s="23"/>
      <c r="S161" s="23"/>
    </row>
    <row r="162" spans="2:19" ht="12.75">
      <c r="B162" s="33"/>
      <c r="C162" s="61"/>
      <c r="D162" s="26" t="s">
        <v>237</v>
      </c>
      <c r="E162" s="61">
        <v>0</v>
      </c>
      <c r="F162" s="26">
        <v>0</v>
      </c>
      <c r="G162" s="227">
        <v>0</v>
      </c>
      <c r="H162" s="75">
        <v>0</v>
      </c>
      <c r="I162" s="56">
        <v>0</v>
      </c>
      <c r="J162" s="91">
        <v>0</v>
      </c>
      <c r="K162" s="221">
        <v>0</v>
      </c>
      <c r="L162" s="90">
        <v>0</v>
      </c>
      <c r="M162" s="91">
        <v>3.360091743119266</v>
      </c>
      <c r="N162" s="84"/>
      <c r="O162" s="23"/>
      <c r="P162" s="23"/>
      <c r="R162" s="23"/>
      <c r="S162" s="23"/>
    </row>
    <row r="163" spans="2:19" ht="12.75">
      <c r="B163" s="33"/>
      <c r="C163" s="61"/>
      <c r="D163" s="26" t="s">
        <v>238</v>
      </c>
      <c r="E163" s="61">
        <v>0</v>
      </c>
      <c r="F163" s="26">
        <v>0</v>
      </c>
      <c r="G163" s="227">
        <v>0</v>
      </c>
      <c r="H163" s="75">
        <v>0</v>
      </c>
      <c r="I163" s="56">
        <v>0</v>
      </c>
      <c r="J163" s="91">
        <v>0</v>
      </c>
      <c r="K163" s="221">
        <v>0</v>
      </c>
      <c r="L163" s="90">
        <v>0</v>
      </c>
      <c r="M163" s="91">
        <v>2.3461538461538463</v>
      </c>
      <c r="N163" s="84"/>
      <c r="O163" s="23"/>
      <c r="P163" s="23"/>
      <c r="R163" s="23"/>
      <c r="S163" s="23"/>
    </row>
    <row r="164" spans="2:19" ht="12.75">
      <c r="B164" s="33"/>
      <c r="C164" s="61"/>
      <c r="D164" s="26" t="s">
        <v>239</v>
      </c>
      <c r="E164" s="61">
        <v>0</v>
      </c>
      <c r="F164" s="26">
        <v>0</v>
      </c>
      <c r="G164" s="227">
        <v>0</v>
      </c>
      <c r="H164" s="75">
        <v>0</v>
      </c>
      <c r="I164" s="56">
        <v>0</v>
      </c>
      <c r="J164" s="91">
        <v>0</v>
      </c>
      <c r="K164" s="221">
        <v>0</v>
      </c>
      <c r="L164" s="90">
        <v>0</v>
      </c>
      <c r="M164" s="91">
        <v>2.789719626168224</v>
      </c>
      <c r="N164" s="84"/>
      <c r="O164" s="23"/>
      <c r="P164" s="23"/>
      <c r="R164" s="23"/>
      <c r="S164" s="23"/>
    </row>
    <row r="165" spans="2:19" ht="12.75">
      <c r="B165" s="33"/>
      <c r="C165" s="61"/>
      <c r="D165" s="26" t="s">
        <v>240</v>
      </c>
      <c r="E165" s="61">
        <v>0</v>
      </c>
      <c r="F165" s="26">
        <v>0</v>
      </c>
      <c r="G165" s="227">
        <v>0</v>
      </c>
      <c r="H165" s="75">
        <v>10</v>
      </c>
      <c r="I165" s="56">
        <v>2</v>
      </c>
      <c r="J165" s="91">
        <v>1.4084507042253522</v>
      </c>
      <c r="K165" s="221">
        <v>0</v>
      </c>
      <c r="L165" s="90">
        <v>5</v>
      </c>
      <c r="M165" s="91">
        <v>2.110344827586207</v>
      </c>
      <c r="N165" s="84"/>
      <c r="O165" s="23"/>
      <c r="P165" s="23"/>
      <c r="R165" s="23"/>
      <c r="S165" s="23"/>
    </row>
    <row r="166" spans="2:19" ht="12.75">
      <c r="B166" s="33"/>
      <c r="C166" s="61"/>
      <c r="D166" s="26" t="s">
        <v>241</v>
      </c>
      <c r="E166" s="61">
        <v>0</v>
      </c>
      <c r="F166" s="26">
        <v>0</v>
      </c>
      <c r="G166" s="227">
        <v>0</v>
      </c>
      <c r="H166" s="75">
        <v>0</v>
      </c>
      <c r="I166" s="56">
        <v>0</v>
      </c>
      <c r="J166" s="91">
        <v>0</v>
      </c>
      <c r="K166" s="221">
        <v>0</v>
      </c>
      <c r="L166" s="90">
        <v>0</v>
      </c>
      <c r="M166" s="91">
        <v>13.666666666666666</v>
      </c>
      <c r="N166" s="84"/>
      <c r="O166" s="23"/>
      <c r="P166" s="23"/>
      <c r="R166" s="23"/>
      <c r="S166" s="23"/>
    </row>
    <row r="167" spans="2:14" s="23" customFormat="1" ht="12.75">
      <c r="B167" s="83"/>
      <c r="C167" s="61"/>
      <c r="D167" s="26" t="s">
        <v>242</v>
      </c>
      <c r="E167" s="61">
        <v>0</v>
      </c>
      <c r="F167" s="26">
        <v>0</v>
      </c>
      <c r="G167" s="227">
        <v>0</v>
      </c>
      <c r="H167" s="75">
        <v>0</v>
      </c>
      <c r="I167" s="56">
        <v>0</v>
      </c>
      <c r="J167" s="91">
        <v>0</v>
      </c>
      <c r="K167" s="221">
        <v>0</v>
      </c>
      <c r="L167" s="90">
        <v>0</v>
      </c>
      <c r="M167" s="91">
        <v>1.75</v>
      </c>
      <c r="N167" s="84"/>
    </row>
    <row r="168" spans="2:19" ht="12.75">
      <c r="B168" s="33"/>
      <c r="C168" s="87" t="s">
        <v>24</v>
      </c>
      <c r="D168" s="28"/>
      <c r="E168" s="87">
        <v>0</v>
      </c>
      <c r="F168" s="28">
        <v>0</v>
      </c>
      <c r="G168" s="226">
        <v>0</v>
      </c>
      <c r="H168" s="224">
        <v>4</v>
      </c>
      <c r="I168" s="110">
        <v>0</v>
      </c>
      <c r="J168" s="89">
        <v>0</v>
      </c>
      <c r="K168" s="220">
        <v>0</v>
      </c>
      <c r="L168" s="88">
        <v>0</v>
      </c>
      <c r="M168" s="89">
        <v>16.878688524590164</v>
      </c>
      <c r="N168" s="84"/>
      <c r="O168" s="23"/>
      <c r="P168" s="23"/>
      <c r="R168" s="23"/>
      <c r="S168" s="23"/>
    </row>
    <row r="169" spans="2:19" ht="12.75">
      <c r="B169" s="33"/>
      <c r="C169" s="61"/>
      <c r="D169" s="26" t="s">
        <v>243</v>
      </c>
      <c r="E169" s="61">
        <v>0</v>
      </c>
      <c r="F169" s="26">
        <v>0</v>
      </c>
      <c r="G169" s="227">
        <v>0</v>
      </c>
      <c r="H169" s="75">
        <v>0</v>
      </c>
      <c r="I169" s="56">
        <v>0</v>
      </c>
      <c r="J169" s="91">
        <v>0</v>
      </c>
      <c r="K169" s="221">
        <v>0</v>
      </c>
      <c r="L169" s="90">
        <v>0</v>
      </c>
      <c r="M169" s="91">
        <v>6.684210526315789</v>
      </c>
      <c r="N169" s="84"/>
      <c r="O169" s="23"/>
      <c r="P169" s="23"/>
      <c r="R169" s="23"/>
      <c r="S169" s="23"/>
    </row>
    <row r="170" spans="2:19" ht="12.75">
      <c r="B170" s="33"/>
      <c r="C170" s="61"/>
      <c r="D170" s="26" t="s">
        <v>127</v>
      </c>
      <c r="E170" s="61">
        <v>0</v>
      </c>
      <c r="F170" s="26">
        <v>0</v>
      </c>
      <c r="G170" s="227">
        <v>0</v>
      </c>
      <c r="H170" s="75">
        <v>4</v>
      </c>
      <c r="I170" s="56">
        <v>0</v>
      </c>
      <c r="J170" s="91">
        <v>0</v>
      </c>
      <c r="K170" s="221">
        <v>0</v>
      </c>
      <c r="L170" s="90">
        <v>0</v>
      </c>
      <c r="M170" s="91">
        <v>9.679245283018869</v>
      </c>
      <c r="N170" s="84"/>
      <c r="O170" s="23"/>
      <c r="P170" s="23"/>
      <c r="R170" s="23"/>
      <c r="S170" s="23"/>
    </row>
    <row r="171" spans="2:19" ht="12.75">
      <c r="B171" s="33"/>
      <c r="C171" s="61"/>
      <c r="D171" s="26" t="s">
        <v>244</v>
      </c>
      <c r="E171" s="61">
        <v>0</v>
      </c>
      <c r="F171" s="26">
        <v>0</v>
      </c>
      <c r="G171" s="227">
        <v>0</v>
      </c>
      <c r="H171" s="75">
        <v>0</v>
      </c>
      <c r="I171" s="56">
        <v>0</v>
      </c>
      <c r="J171" s="91">
        <v>0</v>
      </c>
      <c r="K171" s="221">
        <v>0</v>
      </c>
      <c r="L171" s="90">
        <v>0</v>
      </c>
      <c r="M171" s="91">
        <v>10.744186046511627</v>
      </c>
      <c r="N171" s="84"/>
      <c r="O171" s="23"/>
      <c r="P171" s="23"/>
      <c r="R171" s="23"/>
      <c r="S171" s="23"/>
    </row>
    <row r="172" spans="2:19" ht="12.75">
      <c r="B172" s="33"/>
      <c r="C172" s="61"/>
      <c r="D172" s="26" t="s">
        <v>245</v>
      </c>
      <c r="E172" s="61">
        <v>0</v>
      </c>
      <c r="F172" s="26">
        <v>0</v>
      </c>
      <c r="G172" s="227">
        <v>0</v>
      </c>
      <c r="H172" s="75">
        <v>0</v>
      </c>
      <c r="I172" s="56">
        <v>0</v>
      </c>
      <c r="J172" s="91">
        <v>0</v>
      </c>
      <c r="K172" s="221">
        <v>0</v>
      </c>
      <c r="L172" s="90">
        <v>0</v>
      </c>
      <c r="M172" s="91">
        <v>66.57692307692308</v>
      </c>
      <c r="N172" s="84"/>
      <c r="O172" s="23"/>
      <c r="P172" s="23"/>
      <c r="R172" s="23"/>
      <c r="S172" s="23"/>
    </row>
    <row r="173" spans="2:19" ht="12.75">
      <c r="B173" s="33"/>
      <c r="C173" s="61"/>
      <c r="D173" s="26" t="s">
        <v>246</v>
      </c>
      <c r="E173" s="61">
        <v>0</v>
      </c>
      <c r="F173" s="26">
        <v>0</v>
      </c>
      <c r="G173" s="227">
        <v>0</v>
      </c>
      <c r="H173" s="75">
        <v>0</v>
      </c>
      <c r="I173" s="56">
        <v>0</v>
      </c>
      <c r="J173" s="91">
        <v>0</v>
      </c>
      <c r="K173" s="221">
        <v>0</v>
      </c>
      <c r="L173" s="90">
        <v>0</v>
      </c>
      <c r="M173" s="91">
        <v>12.64406779661017</v>
      </c>
      <c r="N173" s="84"/>
      <c r="O173" s="23"/>
      <c r="P173" s="23"/>
      <c r="R173" s="23"/>
      <c r="S173" s="23"/>
    </row>
    <row r="174" spans="2:19" ht="12.75">
      <c r="B174" s="33"/>
      <c r="C174" s="61"/>
      <c r="D174" s="26" t="s">
        <v>247</v>
      </c>
      <c r="E174" s="61">
        <v>0</v>
      </c>
      <c r="F174" s="26">
        <v>0</v>
      </c>
      <c r="G174" s="227">
        <v>0</v>
      </c>
      <c r="H174" s="75">
        <v>0</v>
      </c>
      <c r="I174" s="56">
        <v>0</v>
      </c>
      <c r="J174" s="91">
        <v>0</v>
      </c>
      <c r="K174" s="221">
        <v>0</v>
      </c>
      <c r="L174" s="90">
        <v>0</v>
      </c>
      <c r="M174" s="91">
        <v>7.235294117647059</v>
      </c>
      <c r="N174" s="84"/>
      <c r="O174" s="23"/>
      <c r="P174" s="23"/>
      <c r="R174" s="23"/>
      <c r="S174" s="23"/>
    </row>
    <row r="175" spans="2:19" ht="12.75">
      <c r="B175" s="33"/>
      <c r="C175" s="61"/>
      <c r="D175" s="26" t="s">
        <v>248</v>
      </c>
      <c r="E175" s="61">
        <v>0</v>
      </c>
      <c r="F175" s="26">
        <v>0</v>
      </c>
      <c r="G175" s="227">
        <v>0</v>
      </c>
      <c r="H175" s="75">
        <v>0</v>
      </c>
      <c r="I175" s="56">
        <v>0</v>
      </c>
      <c r="J175" s="91">
        <v>0</v>
      </c>
      <c r="K175" s="221">
        <v>0</v>
      </c>
      <c r="L175" s="90">
        <v>0</v>
      </c>
      <c r="M175" s="91">
        <v>11.152173913043478</v>
      </c>
      <c r="N175" s="84"/>
      <c r="O175" s="23"/>
      <c r="P175" s="23"/>
      <c r="R175" s="23"/>
      <c r="S175" s="23"/>
    </row>
    <row r="176" spans="2:19" ht="12.75">
      <c r="B176" s="33"/>
      <c r="C176" s="61"/>
      <c r="D176" s="26" t="s">
        <v>128</v>
      </c>
      <c r="E176" s="61">
        <v>0</v>
      </c>
      <c r="F176" s="26">
        <v>0</v>
      </c>
      <c r="G176" s="227">
        <v>0</v>
      </c>
      <c r="H176" s="75">
        <v>0</v>
      </c>
      <c r="I176" s="56">
        <v>0</v>
      </c>
      <c r="J176" s="91">
        <v>0</v>
      </c>
      <c r="K176" s="221">
        <v>0</v>
      </c>
      <c r="L176" s="90">
        <v>0</v>
      </c>
      <c r="M176" s="91">
        <v>16.8</v>
      </c>
      <c r="N176" s="84"/>
      <c r="O176" s="23"/>
      <c r="P176" s="23"/>
      <c r="R176" s="23"/>
      <c r="S176" s="23"/>
    </row>
    <row r="177" spans="2:14" s="23" customFormat="1" ht="12.75">
      <c r="B177" s="83"/>
      <c r="C177" s="61"/>
      <c r="D177" s="26" t="s">
        <v>249</v>
      </c>
      <c r="E177" s="61">
        <v>0</v>
      </c>
      <c r="F177" s="26">
        <v>0</v>
      </c>
      <c r="G177" s="227">
        <v>0</v>
      </c>
      <c r="H177" s="75">
        <v>0</v>
      </c>
      <c r="I177" s="56">
        <v>0</v>
      </c>
      <c r="J177" s="91">
        <v>0</v>
      </c>
      <c r="K177" s="221">
        <v>0</v>
      </c>
      <c r="L177" s="90">
        <v>0</v>
      </c>
      <c r="M177" s="91">
        <v>36.3</v>
      </c>
      <c r="N177" s="84"/>
    </row>
    <row r="178" spans="2:19" ht="12.75">
      <c r="B178" s="33"/>
      <c r="C178" s="87" t="s">
        <v>25</v>
      </c>
      <c r="D178" s="28"/>
      <c r="E178" s="87">
        <v>8</v>
      </c>
      <c r="F178" s="28">
        <v>0</v>
      </c>
      <c r="G178" s="226">
        <v>3.731343283582089</v>
      </c>
      <c r="H178" s="224">
        <v>26</v>
      </c>
      <c r="I178" s="110">
        <v>8</v>
      </c>
      <c r="J178" s="89">
        <v>5.633802816901409</v>
      </c>
      <c r="K178" s="220">
        <v>0</v>
      </c>
      <c r="L178" s="88">
        <v>3.25</v>
      </c>
      <c r="M178" s="89">
        <v>3.3764679313459802</v>
      </c>
      <c r="N178" s="84"/>
      <c r="O178" s="23"/>
      <c r="P178" s="23"/>
      <c r="R178" s="23"/>
      <c r="S178" s="23"/>
    </row>
    <row r="179" spans="2:19" ht="12.75">
      <c r="B179" s="33"/>
      <c r="C179" s="61"/>
      <c r="D179" s="26" t="s">
        <v>129</v>
      </c>
      <c r="E179" s="61">
        <v>3</v>
      </c>
      <c r="F179" s="26">
        <v>0</v>
      </c>
      <c r="G179" s="227">
        <v>0.7462686567164178</v>
      </c>
      <c r="H179" s="75">
        <v>16</v>
      </c>
      <c r="I179" s="56">
        <v>5</v>
      </c>
      <c r="J179" s="91">
        <v>3.5211267605633805</v>
      </c>
      <c r="K179" s="221">
        <v>0</v>
      </c>
      <c r="L179" s="90">
        <v>3.2</v>
      </c>
      <c r="M179" s="91">
        <v>0.4939759036144578</v>
      </c>
      <c r="N179" s="84"/>
      <c r="O179" s="23"/>
      <c r="P179" s="23"/>
      <c r="R179" s="23"/>
      <c r="S179" s="23"/>
    </row>
    <row r="180" spans="2:19" ht="12.75">
      <c r="B180" s="33"/>
      <c r="C180" s="61"/>
      <c r="D180" s="26" t="s">
        <v>250</v>
      </c>
      <c r="E180" s="61">
        <v>0</v>
      </c>
      <c r="F180" s="26">
        <v>0</v>
      </c>
      <c r="G180" s="227">
        <v>0.7462686567164178</v>
      </c>
      <c r="H180" s="75">
        <v>5</v>
      </c>
      <c r="I180" s="56">
        <v>1</v>
      </c>
      <c r="J180" s="91">
        <v>0.7042253521126761</v>
      </c>
      <c r="K180" s="221">
        <v>0</v>
      </c>
      <c r="L180" s="90">
        <v>5</v>
      </c>
      <c r="M180" s="91">
        <v>10.647058823529411</v>
      </c>
      <c r="N180" s="84"/>
      <c r="O180" s="23"/>
      <c r="P180" s="23"/>
      <c r="R180" s="23"/>
      <c r="S180" s="23"/>
    </row>
    <row r="181" spans="2:19" ht="12.75">
      <c r="B181" s="33"/>
      <c r="C181" s="61"/>
      <c r="D181" s="26" t="s">
        <v>130</v>
      </c>
      <c r="E181" s="61">
        <v>0</v>
      </c>
      <c r="F181" s="26">
        <v>0</v>
      </c>
      <c r="G181" s="227">
        <v>1.4925373134328357</v>
      </c>
      <c r="H181" s="75">
        <v>4</v>
      </c>
      <c r="I181" s="56">
        <v>2</v>
      </c>
      <c r="J181" s="91">
        <v>1.4084507042253522</v>
      </c>
      <c r="K181" s="221">
        <v>0</v>
      </c>
      <c r="L181" s="90">
        <v>2</v>
      </c>
      <c r="M181" s="91">
        <v>2.3213149522799577</v>
      </c>
      <c r="N181" s="84"/>
      <c r="O181" s="23"/>
      <c r="P181" s="23"/>
      <c r="R181" s="23"/>
      <c r="S181" s="23"/>
    </row>
    <row r="182" spans="2:19" ht="12.75">
      <c r="B182" s="33"/>
      <c r="C182" s="61"/>
      <c r="D182" s="26" t="s">
        <v>131</v>
      </c>
      <c r="E182" s="61">
        <v>0</v>
      </c>
      <c r="F182" s="26">
        <v>0</v>
      </c>
      <c r="G182" s="227">
        <v>0.7462686567164178</v>
      </c>
      <c r="H182" s="75">
        <v>1</v>
      </c>
      <c r="I182" s="56">
        <v>0</v>
      </c>
      <c r="J182" s="91">
        <v>0</v>
      </c>
      <c r="K182" s="221">
        <v>0</v>
      </c>
      <c r="L182" s="90">
        <v>0</v>
      </c>
      <c r="M182" s="91">
        <v>3.7846689895470385</v>
      </c>
      <c r="N182" s="84"/>
      <c r="O182" s="23"/>
      <c r="P182" s="23"/>
      <c r="R182" s="23"/>
      <c r="S182" s="23"/>
    </row>
    <row r="183" spans="2:19" ht="12.75">
      <c r="B183" s="33"/>
      <c r="C183" s="61"/>
      <c r="D183" s="26" t="s">
        <v>251</v>
      </c>
      <c r="E183" s="61">
        <v>5</v>
      </c>
      <c r="F183" s="26">
        <v>0</v>
      </c>
      <c r="G183" s="227">
        <v>0</v>
      </c>
      <c r="H183" s="75">
        <v>0</v>
      </c>
      <c r="I183" s="56">
        <v>0</v>
      </c>
      <c r="J183" s="91">
        <v>0</v>
      </c>
      <c r="K183" s="221">
        <v>0</v>
      </c>
      <c r="L183" s="90">
        <v>0</v>
      </c>
      <c r="M183" s="91">
        <v>14.028455284552846</v>
      </c>
      <c r="N183" s="84"/>
      <c r="O183" s="23"/>
      <c r="P183" s="23"/>
      <c r="R183" s="23"/>
      <c r="S183" s="23"/>
    </row>
    <row r="184" spans="2:19" ht="12.75">
      <c r="B184" s="33"/>
      <c r="C184" s="61"/>
      <c r="D184" s="26" t="s">
        <v>252</v>
      </c>
      <c r="E184" s="61">
        <v>0</v>
      </c>
      <c r="F184" s="26">
        <v>0</v>
      </c>
      <c r="G184" s="227">
        <v>0</v>
      </c>
      <c r="H184" s="75">
        <v>0</v>
      </c>
      <c r="I184" s="56">
        <v>0</v>
      </c>
      <c r="J184" s="91">
        <v>0</v>
      </c>
      <c r="K184" s="221">
        <v>0</v>
      </c>
      <c r="L184" s="90">
        <v>0</v>
      </c>
      <c r="M184" s="91">
        <v>11.263157894736842</v>
      </c>
      <c r="N184" s="84"/>
      <c r="O184" s="23"/>
      <c r="P184" s="23"/>
      <c r="R184" s="23"/>
      <c r="S184" s="23"/>
    </row>
    <row r="185" spans="2:19" ht="12.75">
      <c r="B185" s="33"/>
      <c r="C185" s="61"/>
      <c r="D185" s="26" t="s">
        <v>253</v>
      </c>
      <c r="E185" s="61">
        <v>0</v>
      </c>
      <c r="F185" s="26">
        <v>0</v>
      </c>
      <c r="G185" s="227">
        <v>0</v>
      </c>
      <c r="H185" s="75">
        <v>0</v>
      </c>
      <c r="I185" s="56">
        <v>0</v>
      </c>
      <c r="J185" s="91">
        <v>0</v>
      </c>
      <c r="K185" s="221">
        <v>0</v>
      </c>
      <c r="L185" s="90">
        <v>0</v>
      </c>
      <c r="M185" s="91">
        <v>2.8105646630236794</v>
      </c>
      <c r="N185" s="84"/>
      <c r="O185" s="23"/>
      <c r="P185" s="23"/>
      <c r="R185" s="23"/>
      <c r="S185" s="23"/>
    </row>
    <row r="186" spans="2:14" s="23" customFormat="1" ht="12.75">
      <c r="B186" s="83"/>
      <c r="C186" s="61"/>
      <c r="D186" s="26" t="s">
        <v>254</v>
      </c>
      <c r="E186" s="61">
        <v>0</v>
      </c>
      <c r="F186" s="26">
        <v>0</v>
      </c>
      <c r="G186" s="227">
        <v>0</v>
      </c>
      <c r="H186" s="75">
        <v>0</v>
      </c>
      <c r="I186" s="56">
        <v>0</v>
      </c>
      <c r="J186" s="91">
        <v>0</v>
      </c>
      <c r="K186" s="221">
        <v>0</v>
      </c>
      <c r="L186" s="90">
        <v>0</v>
      </c>
      <c r="M186" s="91">
        <v>4.150735294117647</v>
      </c>
      <c r="N186" s="84"/>
    </row>
    <row r="187" spans="2:19" ht="12.75">
      <c r="B187" s="33"/>
      <c r="C187" s="87" t="s">
        <v>26</v>
      </c>
      <c r="D187" s="28"/>
      <c r="E187" s="87">
        <v>20</v>
      </c>
      <c r="F187" s="28">
        <v>4</v>
      </c>
      <c r="G187" s="226">
        <v>3.731343283582089</v>
      </c>
      <c r="H187" s="224">
        <v>14</v>
      </c>
      <c r="I187" s="110">
        <v>3</v>
      </c>
      <c r="J187" s="89">
        <v>2.112676056338028</v>
      </c>
      <c r="K187" s="220">
        <v>5</v>
      </c>
      <c r="L187" s="88">
        <v>4.666666666666667</v>
      </c>
      <c r="M187" s="89">
        <v>4.671067904817179</v>
      </c>
      <c r="N187" s="84"/>
      <c r="O187" s="23"/>
      <c r="P187" s="23"/>
      <c r="R187" s="23"/>
      <c r="S187" s="23"/>
    </row>
    <row r="188" spans="2:19" ht="12.75">
      <c r="B188" s="33"/>
      <c r="C188" s="61"/>
      <c r="D188" s="26" t="s">
        <v>255</v>
      </c>
      <c r="E188" s="61">
        <v>0</v>
      </c>
      <c r="F188" s="26">
        <v>0</v>
      </c>
      <c r="G188" s="227">
        <v>0</v>
      </c>
      <c r="H188" s="75">
        <v>0</v>
      </c>
      <c r="I188" s="56">
        <v>0</v>
      </c>
      <c r="J188" s="91">
        <v>0</v>
      </c>
      <c r="K188" s="221">
        <v>0</v>
      </c>
      <c r="L188" s="90">
        <v>0</v>
      </c>
      <c r="M188" s="91">
        <v>7.181818181818182</v>
      </c>
      <c r="N188" s="84"/>
      <c r="O188" s="23"/>
      <c r="P188" s="23"/>
      <c r="R188" s="23"/>
      <c r="S188" s="23"/>
    </row>
    <row r="189" spans="2:19" ht="12.75">
      <c r="B189" s="33"/>
      <c r="C189" s="61"/>
      <c r="D189" s="26" t="s">
        <v>132</v>
      </c>
      <c r="E189" s="61">
        <v>0</v>
      </c>
      <c r="F189" s="26">
        <v>0</v>
      </c>
      <c r="G189" s="227">
        <v>0.7462686567164178</v>
      </c>
      <c r="H189" s="75">
        <v>0</v>
      </c>
      <c r="I189" s="56">
        <v>0</v>
      </c>
      <c r="J189" s="91">
        <v>0</v>
      </c>
      <c r="K189" s="221">
        <v>0</v>
      </c>
      <c r="L189" s="90">
        <v>0</v>
      </c>
      <c r="M189" s="91">
        <v>2.8382066276803117</v>
      </c>
      <c r="N189" s="84"/>
      <c r="O189" s="23"/>
      <c r="P189" s="23"/>
      <c r="R189" s="23"/>
      <c r="S189" s="23"/>
    </row>
    <row r="190" spans="2:19" ht="12.75">
      <c r="B190" s="33"/>
      <c r="C190" s="61"/>
      <c r="D190" s="26" t="s">
        <v>133</v>
      </c>
      <c r="E190" s="61">
        <v>6</v>
      </c>
      <c r="F190" s="26">
        <v>2</v>
      </c>
      <c r="G190" s="227">
        <v>0.7462686567164178</v>
      </c>
      <c r="H190" s="75">
        <v>10</v>
      </c>
      <c r="I190" s="56">
        <v>2</v>
      </c>
      <c r="J190" s="91">
        <v>1.4084507042253522</v>
      </c>
      <c r="K190" s="221">
        <v>3</v>
      </c>
      <c r="L190" s="90">
        <v>5</v>
      </c>
      <c r="M190" s="91">
        <v>5.450184501845018</v>
      </c>
      <c r="N190" s="84"/>
      <c r="O190" s="23"/>
      <c r="P190" s="23"/>
      <c r="R190" s="23"/>
      <c r="S190" s="23"/>
    </row>
    <row r="191" spans="2:19" ht="12.75">
      <c r="B191" s="33"/>
      <c r="C191" s="61"/>
      <c r="D191" s="26" t="s">
        <v>134</v>
      </c>
      <c r="E191" s="61">
        <v>4</v>
      </c>
      <c r="F191" s="26">
        <v>1</v>
      </c>
      <c r="G191" s="227">
        <v>0.7462686567164178</v>
      </c>
      <c r="H191" s="75">
        <v>4</v>
      </c>
      <c r="I191" s="56">
        <v>1</v>
      </c>
      <c r="J191" s="91">
        <v>0.7042253521126761</v>
      </c>
      <c r="K191" s="221">
        <v>4</v>
      </c>
      <c r="L191" s="90">
        <v>4</v>
      </c>
      <c r="M191" s="91">
        <v>6.136186770428016</v>
      </c>
      <c r="N191" s="84"/>
      <c r="O191" s="23"/>
      <c r="P191" s="23"/>
      <c r="R191" s="23"/>
      <c r="S191" s="23"/>
    </row>
    <row r="192" spans="2:19" ht="12.75">
      <c r="B192" s="33"/>
      <c r="C192" s="61"/>
      <c r="D192" s="26" t="s">
        <v>135</v>
      </c>
      <c r="E192" s="61">
        <v>1</v>
      </c>
      <c r="F192" s="26">
        <v>0</v>
      </c>
      <c r="G192" s="227">
        <v>0</v>
      </c>
      <c r="H192" s="75">
        <v>0</v>
      </c>
      <c r="I192" s="56">
        <v>0</v>
      </c>
      <c r="J192" s="91">
        <v>0</v>
      </c>
      <c r="K192" s="221">
        <v>0</v>
      </c>
      <c r="L192" s="90">
        <v>0</v>
      </c>
      <c r="M192" s="91">
        <v>4.092503987240829</v>
      </c>
      <c r="N192" s="84"/>
      <c r="O192" s="23"/>
      <c r="P192" s="23"/>
      <c r="R192" s="23"/>
      <c r="S192" s="23"/>
    </row>
    <row r="193" spans="2:19" ht="12.75">
      <c r="B193" s="33"/>
      <c r="C193" s="61"/>
      <c r="D193" s="26" t="s">
        <v>256</v>
      </c>
      <c r="E193" s="61">
        <v>0</v>
      </c>
      <c r="F193" s="26">
        <v>0</v>
      </c>
      <c r="G193" s="227">
        <v>0</v>
      </c>
      <c r="H193" s="75">
        <v>0</v>
      </c>
      <c r="I193" s="56">
        <v>0</v>
      </c>
      <c r="J193" s="91">
        <v>0</v>
      </c>
      <c r="K193" s="221">
        <v>0</v>
      </c>
      <c r="L193" s="90">
        <v>0</v>
      </c>
      <c r="M193" s="91">
        <v>4.679745493107105</v>
      </c>
      <c r="N193" s="84"/>
      <c r="O193" s="23"/>
      <c r="P193" s="23"/>
      <c r="R193" s="23"/>
      <c r="S193" s="23"/>
    </row>
    <row r="194" spans="2:19" ht="12.75">
      <c r="B194" s="33"/>
      <c r="C194" s="61"/>
      <c r="D194" s="26" t="s">
        <v>257</v>
      </c>
      <c r="E194" s="61">
        <v>7</v>
      </c>
      <c r="F194" s="26">
        <v>1</v>
      </c>
      <c r="G194" s="227">
        <v>0</v>
      </c>
      <c r="H194" s="75">
        <v>0</v>
      </c>
      <c r="I194" s="56">
        <v>0</v>
      </c>
      <c r="J194" s="91">
        <v>0</v>
      </c>
      <c r="K194" s="221">
        <v>7</v>
      </c>
      <c r="L194" s="90">
        <v>0</v>
      </c>
      <c r="M194" s="91">
        <v>9.302521008403362</v>
      </c>
      <c r="N194" s="84"/>
      <c r="O194" s="23"/>
      <c r="P194" s="23"/>
      <c r="R194" s="23"/>
      <c r="S194" s="23"/>
    </row>
    <row r="195" spans="2:19" ht="12.75">
      <c r="B195" s="33"/>
      <c r="C195" s="61"/>
      <c r="D195" s="26" t="s">
        <v>258</v>
      </c>
      <c r="E195" s="61">
        <v>0</v>
      </c>
      <c r="F195" s="26">
        <v>0</v>
      </c>
      <c r="G195" s="227">
        <v>0.7462686567164178</v>
      </c>
      <c r="H195" s="75">
        <v>0</v>
      </c>
      <c r="I195" s="56">
        <v>0</v>
      </c>
      <c r="J195" s="91">
        <v>0</v>
      </c>
      <c r="K195" s="221">
        <v>0</v>
      </c>
      <c r="L195" s="90">
        <v>0</v>
      </c>
      <c r="M195" s="91">
        <v>2.0855365474339034</v>
      </c>
      <c r="N195" s="84"/>
      <c r="O195" s="23"/>
      <c r="P195" s="23"/>
      <c r="R195" s="23"/>
      <c r="S195" s="23"/>
    </row>
    <row r="196" spans="2:19" ht="12.75">
      <c r="B196" s="33"/>
      <c r="C196" s="61"/>
      <c r="D196" s="26" t="s">
        <v>259</v>
      </c>
      <c r="E196" s="61">
        <v>0</v>
      </c>
      <c r="F196" s="26">
        <v>0</v>
      </c>
      <c r="G196" s="227">
        <v>0.7462686567164178</v>
      </c>
      <c r="H196" s="75">
        <v>0</v>
      </c>
      <c r="I196" s="56">
        <v>0</v>
      </c>
      <c r="J196" s="91">
        <v>0</v>
      </c>
      <c r="K196" s="221">
        <v>0</v>
      </c>
      <c r="L196" s="90">
        <v>0</v>
      </c>
      <c r="M196" s="91">
        <v>2.232520325203252</v>
      </c>
      <c r="N196" s="84"/>
      <c r="O196" s="23"/>
      <c r="P196" s="23"/>
      <c r="R196" s="23"/>
      <c r="S196" s="23"/>
    </row>
    <row r="197" spans="2:19" ht="12.75">
      <c r="B197" s="33"/>
      <c r="C197" s="61"/>
      <c r="D197" s="26" t="s">
        <v>260</v>
      </c>
      <c r="E197" s="61">
        <v>0</v>
      </c>
      <c r="F197" s="26">
        <v>0</v>
      </c>
      <c r="G197" s="227">
        <v>0</v>
      </c>
      <c r="H197" s="75">
        <v>0</v>
      </c>
      <c r="I197" s="56">
        <v>0</v>
      </c>
      <c r="J197" s="91">
        <v>0</v>
      </c>
      <c r="K197" s="221">
        <v>0</v>
      </c>
      <c r="L197" s="90">
        <v>0</v>
      </c>
      <c r="M197" s="91">
        <v>2.847953216374269</v>
      </c>
      <c r="N197" s="84"/>
      <c r="O197" s="23"/>
      <c r="P197" s="23"/>
      <c r="R197" s="23"/>
      <c r="S197" s="23"/>
    </row>
    <row r="198" spans="2:14" s="23" customFormat="1" ht="12.75">
      <c r="B198" s="83"/>
      <c r="C198" s="61"/>
      <c r="D198" s="26" t="s">
        <v>261</v>
      </c>
      <c r="E198" s="61">
        <v>2</v>
      </c>
      <c r="F198" s="26">
        <v>0</v>
      </c>
      <c r="G198" s="227">
        <v>0</v>
      </c>
      <c r="H198" s="75">
        <v>0</v>
      </c>
      <c r="I198" s="56">
        <v>0</v>
      </c>
      <c r="J198" s="91">
        <v>0</v>
      </c>
      <c r="K198" s="221">
        <v>0</v>
      </c>
      <c r="L198" s="90">
        <v>0</v>
      </c>
      <c r="M198" s="91">
        <v>81.33333333333333</v>
      </c>
      <c r="N198" s="84"/>
    </row>
    <row r="199" spans="2:19" ht="12.75">
      <c r="B199" s="33"/>
      <c r="C199" s="87" t="s">
        <v>27</v>
      </c>
      <c r="D199" s="28"/>
      <c r="E199" s="87">
        <v>0</v>
      </c>
      <c r="F199" s="28">
        <v>0</v>
      </c>
      <c r="G199" s="226">
        <v>0</v>
      </c>
      <c r="H199" s="224">
        <v>36</v>
      </c>
      <c r="I199" s="110">
        <v>6</v>
      </c>
      <c r="J199" s="89">
        <v>4.225352112676056</v>
      </c>
      <c r="K199" s="220">
        <v>0</v>
      </c>
      <c r="L199" s="88">
        <v>6</v>
      </c>
      <c r="M199" s="89">
        <v>4.984088717454195</v>
      </c>
      <c r="N199" s="84"/>
      <c r="O199" s="23"/>
      <c r="P199" s="23"/>
      <c r="R199" s="23"/>
      <c r="S199" s="23"/>
    </row>
    <row r="200" spans="2:19" ht="12.75">
      <c r="B200" s="33"/>
      <c r="C200" s="61"/>
      <c r="D200" s="26" t="s">
        <v>136</v>
      </c>
      <c r="E200" s="61">
        <v>0</v>
      </c>
      <c r="F200" s="26">
        <v>0</v>
      </c>
      <c r="G200" s="227">
        <v>0</v>
      </c>
      <c r="H200" s="75">
        <v>15</v>
      </c>
      <c r="I200" s="56">
        <v>2</v>
      </c>
      <c r="J200" s="91">
        <v>1.4084507042253522</v>
      </c>
      <c r="K200" s="221">
        <v>0</v>
      </c>
      <c r="L200" s="90">
        <v>7.5</v>
      </c>
      <c r="M200" s="91">
        <v>9</v>
      </c>
      <c r="N200" s="84"/>
      <c r="O200" s="23"/>
      <c r="P200" s="23"/>
      <c r="R200" s="23"/>
      <c r="S200" s="23"/>
    </row>
    <row r="201" spans="2:19" ht="12.75">
      <c r="B201" s="33"/>
      <c r="C201" s="61"/>
      <c r="D201" s="26" t="s">
        <v>262</v>
      </c>
      <c r="E201" s="61">
        <v>0</v>
      </c>
      <c r="F201" s="26">
        <v>0</v>
      </c>
      <c r="G201" s="227">
        <v>0</v>
      </c>
      <c r="H201" s="75">
        <v>6</v>
      </c>
      <c r="I201" s="56">
        <v>2</v>
      </c>
      <c r="J201" s="91">
        <v>1.4084507042253522</v>
      </c>
      <c r="K201" s="221">
        <v>0</v>
      </c>
      <c r="L201" s="90">
        <v>3</v>
      </c>
      <c r="M201" s="91">
        <v>1.8518791451731762</v>
      </c>
      <c r="N201" s="84"/>
      <c r="O201" s="23"/>
      <c r="P201" s="23"/>
      <c r="R201" s="23"/>
      <c r="S201" s="23"/>
    </row>
    <row r="202" spans="2:19" ht="12.75">
      <c r="B202" s="33"/>
      <c r="C202" s="61"/>
      <c r="D202" s="26" t="s">
        <v>137</v>
      </c>
      <c r="E202" s="61">
        <v>0</v>
      </c>
      <c r="F202" s="26">
        <v>0</v>
      </c>
      <c r="G202" s="227">
        <v>0</v>
      </c>
      <c r="H202" s="75">
        <v>15</v>
      </c>
      <c r="I202" s="56">
        <v>2</v>
      </c>
      <c r="J202" s="91">
        <v>1.4084507042253522</v>
      </c>
      <c r="K202" s="221">
        <v>0</v>
      </c>
      <c r="L202" s="90">
        <v>7.5</v>
      </c>
      <c r="M202" s="91">
        <v>11</v>
      </c>
      <c r="N202" s="84"/>
      <c r="O202" s="23"/>
      <c r="P202" s="23"/>
      <c r="R202" s="23"/>
      <c r="S202" s="23"/>
    </row>
    <row r="203" spans="2:19" ht="12.75">
      <c r="B203" s="33"/>
      <c r="C203" s="61"/>
      <c r="D203" s="26" t="s">
        <v>263</v>
      </c>
      <c r="E203" s="61">
        <v>0</v>
      </c>
      <c r="F203" s="26">
        <v>0</v>
      </c>
      <c r="G203" s="227">
        <v>0</v>
      </c>
      <c r="H203" s="75">
        <v>0</v>
      </c>
      <c r="I203" s="56">
        <v>0</v>
      </c>
      <c r="J203" s="91">
        <v>0</v>
      </c>
      <c r="K203" s="221">
        <v>0</v>
      </c>
      <c r="L203" s="90">
        <v>0</v>
      </c>
      <c r="M203" s="91">
        <v>9.877737226277372</v>
      </c>
      <c r="N203" s="84"/>
      <c r="O203" s="23"/>
      <c r="P203" s="23"/>
      <c r="R203" s="23"/>
      <c r="S203" s="23"/>
    </row>
    <row r="204" spans="2:14" s="23" customFormat="1" ht="12.75">
      <c r="B204" s="83"/>
      <c r="C204" s="61"/>
      <c r="D204" s="26" t="s">
        <v>264</v>
      </c>
      <c r="E204" s="61">
        <v>0</v>
      </c>
      <c r="F204" s="26">
        <v>0</v>
      </c>
      <c r="G204" s="227">
        <v>0</v>
      </c>
      <c r="H204" s="75">
        <v>0</v>
      </c>
      <c r="I204" s="56">
        <v>0</v>
      </c>
      <c r="J204" s="91">
        <v>0</v>
      </c>
      <c r="K204" s="221">
        <v>0</v>
      </c>
      <c r="L204" s="90">
        <v>0</v>
      </c>
      <c r="M204" s="91">
        <v>15.127659574468085</v>
      </c>
      <c r="N204" s="84"/>
    </row>
    <row r="205" spans="2:19" ht="12.75">
      <c r="B205" s="33"/>
      <c r="C205" s="87" t="s">
        <v>28</v>
      </c>
      <c r="D205" s="28"/>
      <c r="E205" s="87">
        <v>11</v>
      </c>
      <c r="F205" s="28">
        <v>3</v>
      </c>
      <c r="G205" s="226">
        <v>1.4925373134328357</v>
      </c>
      <c r="H205" s="224">
        <v>2</v>
      </c>
      <c r="I205" s="110">
        <v>1</v>
      </c>
      <c r="J205" s="89">
        <v>0.7042253521126761</v>
      </c>
      <c r="K205" s="220">
        <v>3.6666666666666665</v>
      </c>
      <c r="L205" s="88">
        <v>2</v>
      </c>
      <c r="M205" s="89">
        <v>5.283620140216699</v>
      </c>
      <c r="N205" s="84"/>
      <c r="O205" s="23"/>
      <c r="P205" s="23"/>
      <c r="R205" s="23"/>
      <c r="S205" s="23"/>
    </row>
    <row r="206" spans="2:19" ht="12.75">
      <c r="B206" s="33"/>
      <c r="C206" s="61"/>
      <c r="D206" s="26" t="s">
        <v>139</v>
      </c>
      <c r="E206" s="61">
        <v>7</v>
      </c>
      <c r="F206" s="26">
        <v>1</v>
      </c>
      <c r="G206" s="227">
        <v>0.7462686567164178</v>
      </c>
      <c r="H206" s="75">
        <v>0</v>
      </c>
      <c r="I206" s="56">
        <v>0</v>
      </c>
      <c r="J206" s="91">
        <v>0</v>
      </c>
      <c r="K206" s="221">
        <v>7</v>
      </c>
      <c r="L206" s="90">
        <v>0</v>
      </c>
      <c r="M206" s="91">
        <v>3.4069423929098965</v>
      </c>
      <c r="N206" s="84"/>
      <c r="O206" s="23"/>
      <c r="P206" s="23"/>
      <c r="R206" s="23"/>
      <c r="S206" s="23"/>
    </row>
    <row r="207" spans="2:19" ht="12.75">
      <c r="B207" s="33"/>
      <c r="C207" s="61"/>
      <c r="D207" s="26" t="s">
        <v>265</v>
      </c>
      <c r="E207" s="61">
        <v>4</v>
      </c>
      <c r="F207" s="26">
        <v>2</v>
      </c>
      <c r="G207" s="227">
        <v>0.7462686567164178</v>
      </c>
      <c r="H207" s="75">
        <v>2</v>
      </c>
      <c r="I207" s="56">
        <v>1</v>
      </c>
      <c r="J207" s="91">
        <v>0.7042253521126761</v>
      </c>
      <c r="K207" s="221">
        <v>2</v>
      </c>
      <c r="L207" s="90">
        <v>2</v>
      </c>
      <c r="M207" s="91">
        <v>4.137820512820513</v>
      </c>
      <c r="N207" s="84"/>
      <c r="O207" s="23"/>
      <c r="P207" s="23"/>
      <c r="R207" s="23"/>
      <c r="S207" s="23"/>
    </row>
    <row r="208" spans="2:14" s="23" customFormat="1" ht="12.75">
      <c r="B208" s="83"/>
      <c r="C208" s="61"/>
      <c r="D208" s="26" t="s">
        <v>138</v>
      </c>
      <c r="E208" s="61">
        <v>0</v>
      </c>
      <c r="F208" s="26">
        <v>0</v>
      </c>
      <c r="G208" s="227">
        <v>0</v>
      </c>
      <c r="H208" s="75">
        <v>0</v>
      </c>
      <c r="I208" s="56">
        <v>0</v>
      </c>
      <c r="J208" s="91">
        <v>0</v>
      </c>
      <c r="K208" s="221">
        <v>0</v>
      </c>
      <c r="L208" s="90">
        <v>0</v>
      </c>
      <c r="M208" s="91">
        <v>12.692164179104477</v>
      </c>
      <c r="N208" s="84"/>
    </row>
    <row r="209" spans="2:19" ht="12.75">
      <c r="B209" s="33"/>
      <c r="C209" s="87" t="s">
        <v>29</v>
      </c>
      <c r="D209" s="28"/>
      <c r="E209" s="87">
        <v>6</v>
      </c>
      <c r="F209" s="28">
        <v>1</v>
      </c>
      <c r="G209" s="226">
        <v>12.686567164179104</v>
      </c>
      <c r="H209" s="224">
        <v>18</v>
      </c>
      <c r="I209" s="110">
        <v>5</v>
      </c>
      <c r="J209" s="89">
        <v>3.5211267605633805</v>
      </c>
      <c r="K209" s="220">
        <v>6</v>
      </c>
      <c r="L209" s="88">
        <v>3.6</v>
      </c>
      <c r="M209" s="89">
        <v>4.550853128136501</v>
      </c>
      <c r="N209" s="84"/>
      <c r="O209" s="23"/>
      <c r="P209" s="23"/>
      <c r="R209" s="23"/>
      <c r="S209" s="23"/>
    </row>
    <row r="210" spans="2:19" ht="12.75">
      <c r="B210" s="33"/>
      <c r="C210" s="61"/>
      <c r="D210" s="26" t="s">
        <v>140</v>
      </c>
      <c r="E210" s="61">
        <v>3</v>
      </c>
      <c r="F210" s="26">
        <v>0</v>
      </c>
      <c r="G210" s="227">
        <v>3.731343283582089</v>
      </c>
      <c r="H210" s="75">
        <v>5</v>
      </c>
      <c r="I210" s="56">
        <v>1</v>
      </c>
      <c r="J210" s="91">
        <v>0.7042253521126761</v>
      </c>
      <c r="K210" s="221">
        <v>0</v>
      </c>
      <c r="L210" s="90">
        <v>5</v>
      </c>
      <c r="M210" s="91">
        <v>2.3684598378776713</v>
      </c>
      <c r="N210" s="84"/>
      <c r="O210" s="23"/>
      <c r="P210" s="23"/>
      <c r="R210" s="23"/>
      <c r="S210" s="23"/>
    </row>
    <row r="211" spans="2:19" ht="12.75">
      <c r="B211" s="33"/>
      <c r="C211" s="61"/>
      <c r="D211" s="26" t="s">
        <v>141</v>
      </c>
      <c r="E211" s="61">
        <v>0</v>
      </c>
      <c r="F211" s="26">
        <v>0</v>
      </c>
      <c r="G211" s="227">
        <v>1.4925373134328357</v>
      </c>
      <c r="H211" s="75">
        <v>3</v>
      </c>
      <c r="I211" s="56">
        <v>0</v>
      </c>
      <c r="J211" s="91">
        <v>0</v>
      </c>
      <c r="K211" s="221">
        <v>0</v>
      </c>
      <c r="L211" s="90">
        <v>0</v>
      </c>
      <c r="M211" s="91">
        <v>3.989051094890511</v>
      </c>
      <c r="N211" s="84"/>
      <c r="O211" s="23"/>
      <c r="P211" s="23"/>
      <c r="R211" s="23"/>
      <c r="S211" s="23"/>
    </row>
    <row r="212" spans="2:19" ht="12.75">
      <c r="B212" s="33"/>
      <c r="C212" s="61"/>
      <c r="D212" s="26" t="s">
        <v>266</v>
      </c>
      <c r="E212" s="61">
        <v>0</v>
      </c>
      <c r="F212" s="26">
        <v>0</v>
      </c>
      <c r="G212" s="227">
        <v>2.2388059701492535</v>
      </c>
      <c r="H212" s="75">
        <v>4</v>
      </c>
      <c r="I212" s="56">
        <v>2</v>
      </c>
      <c r="J212" s="91">
        <v>1.4084507042253522</v>
      </c>
      <c r="K212" s="221">
        <v>0</v>
      </c>
      <c r="L212" s="90">
        <v>2</v>
      </c>
      <c r="M212" s="91">
        <v>6.889105058365759</v>
      </c>
      <c r="N212" s="84"/>
      <c r="O212" s="23"/>
      <c r="P212" s="23"/>
      <c r="R212" s="23"/>
      <c r="S212" s="23"/>
    </row>
    <row r="213" spans="2:19" ht="12.75">
      <c r="B213" s="33"/>
      <c r="C213" s="61"/>
      <c r="D213" s="26" t="s">
        <v>267</v>
      </c>
      <c r="E213" s="61">
        <v>3</v>
      </c>
      <c r="F213" s="26">
        <v>1</v>
      </c>
      <c r="G213" s="227">
        <v>1.4925373134328357</v>
      </c>
      <c r="H213" s="75">
        <v>6</v>
      </c>
      <c r="I213" s="56">
        <v>2</v>
      </c>
      <c r="J213" s="91">
        <v>1.4084507042253522</v>
      </c>
      <c r="K213" s="221">
        <v>3</v>
      </c>
      <c r="L213" s="90">
        <v>3</v>
      </c>
      <c r="M213" s="91">
        <v>8.502408809359945</v>
      </c>
      <c r="N213" s="84"/>
      <c r="O213" s="23"/>
      <c r="P213" s="23"/>
      <c r="R213" s="23"/>
      <c r="S213" s="23"/>
    </row>
    <row r="214" spans="2:19" ht="12.75">
      <c r="B214" s="33"/>
      <c r="C214" s="61"/>
      <c r="D214" s="26" t="s">
        <v>268</v>
      </c>
      <c r="E214" s="61">
        <v>0</v>
      </c>
      <c r="F214" s="26">
        <v>0</v>
      </c>
      <c r="G214" s="227">
        <v>2.2388059701492535</v>
      </c>
      <c r="H214" s="75">
        <v>0</v>
      </c>
      <c r="I214" s="56">
        <v>0</v>
      </c>
      <c r="J214" s="91">
        <v>0</v>
      </c>
      <c r="K214" s="221">
        <v>0</v>
      </c>
      <c r="L214" s="90">
        <v>0</v>
      </c>
      <c r="M214" s="91">
        <v>5.618257261410788</v>
      </c>
      <c r="N214" s="84"/>
      <c r="O214" s="23"/>
      <c r="P214" s="23"/>
      <c r="R214" s="23"/>
      <c r="S214" s="23"/>
    </row>
    <row r="215" spans="2:14" s="23" customFormat="1" ht="12.75">
      <c r="B215" s="83"/>
      <c r="C215" s="61"/>
      <c r="D215" s="26" t="s">
        <v>269</v>
      </c>
      <c r="E215" s="61">
        <v>0</v>
      </c>
      <c r="F215" s="26">
        <v>0</v>
      </c>
      <c r="G215" s="227">
        <v>1.4925373134328357</v>
      </c>
      <c r="H215" s="75">
        <v>0</v>
      </c>
      <c r="I215" s="56">
        <v>0</v>
      </c>
      <c r="J215" s="91">
        <v>0</v>
      </c>
      <c r="K215" s="221">
        <v>0</v>
      </c>
      <c r="L215" s="90">
        <v>0</v>
      </c>
      <c r="M215" s="91">
        <v>2.6335282651072123</v>
      </c>
      <c r="N215" s="84"/>
    </row>
    <row r="216" spans="2:19" ht="12.75">
      <c r="B216" s="33"/>
      <c r="C216" s="87" t="s">
        <v>30</v>
      </c>
      <c r="D216" s="28"/>
      <c r="E216" s="87">
        <v>5</v>
      </c>
      <c r="F216" s="28">
        <v>1</v>
      </c>
      <c r="G216" s="226">
        <v>6.7164179104477615</v>
      </c>
      <c r="H216" s="224">
        <v>2</v>
      </c>
      <c r="I216" s="110">
        <v>0</v>
      </c>
      <c r="J216" s="89">
        <v>0</v>
      </c>
      <c r="K216" s="220">
        <v>5</v>
      </c>
      <c r="L216" s="88">
        <v>0</v>
      </c>
      <c r="M216" s="89">
        <v>3.0913242009132422</v>
      </c>
      <c r="N216" s="84"/>
      <c r="O216" s="23"/>
      <c r="P216" s="23"/>
      <c r="R216" s="23"/>
      <c r="S216" s="23"/>
    </row>
    <row r="217" spans="2:19" ht="12.75">
      <c r="B217" s="33"/>
      <c r="C217" s="61"/>
      <c r="D217" s="26" t="s">
        <v>272</v>
      </c>
      <c r="E217" s="61">
        <v>4</v>
      </c>
      <c r="F217" s="26">
        <v>1</v>
      </c>
      <c r="G217" s="227">
        <v>4.477611940298507</v>
      </c>
      <c r="H217" s="75">
        <v>2</v>
      </c>
      <c r="I217" s="56">
        <v>0</v>
      </c>
      <c r="J217" s="91">
        <v>0</v>
      </c>
      <c r="K217" s="221">
        <v>4</v>
      </c>
      <c r="L217" s="90">
        <v>0</v>
      </c>
      <c r="M217" s="91">
        <v>1.6526674233825198</v>
      </c>
      <c r="N217" s="84"/>
      <c r="O217" s="23"/>
      <c r="P217" s="23"/>
      <c r="R217" s="23"/>
      <c r="S217" s="23"/>
    </row>
    <row r="218" spans="2:14" s="23" customFormat="1" ht="12.75">
      <c r="B218" s="83"/>
      <c r="C218" s="61"/>
      <c r="D218" s="26" t="s">
        <v>273</v>
      </c>
      <c r="E218" s="61">
        <v>1</v>
      </c>
      <c r="F218" s="26">
        <v>0</v>
      </c>
      <c r="G218" s="227">
        <v>2.2388059701492535</v>
      </c>
      <c r="H218" s="75">
        <v>0</v>
      </c>
      <c r="I218" s="56">
        <v>0</v>
      </c>
      <c r="J218" s="91">
        <v>0</v>
      </c>
      <c r="K218" s="221">
        <v>0</v>
      </c>
      <c r="L218" s="90">
        <v>0</v>
      </c>
      <c r="M218" s="91">
        <v>11.969696969696969</v>
      </c>
      <c r="N218" s="84"/>
    </row>
    <row r="219" spans="2:19" ht="12.75">
      <c r="B219" s="33"/>
      <c r="C219" s="87" t="s">
        <v>31</v>
      </c>
      <c r="D219" s="28"/>
      <c r="E219" s="87">
        <v>5</v>
      </c>
      <c r="F219" s="28">
        <v>0</v>
      </c>
      <c r="G219" s="226">
        <v>2.2388059701492535</v>
      </c>
      <c r="H219" s="224">
        <v>20</v>
      </c>
      <c r="I219" s="110">
        <v>8</v>
      </c>
      <c r="J219" s="89">
        <v>5.633802816901409</v>
      </c>
      <c r="K219" s="220">
        <v>0</v>
      </c>
      <c r="L219" s="88">
        <v>2.5</v>
      </c>
      <c r="M219" s="89">
        <v>5.606371292566825</v>
      </c>
      <c r="N219" s="84"/>
      <c r="O219" s="23"/>
      <c r="P219" s="23"/>
      <c r="R219" s="23"/>
      <c r="S219" s="23"/>
    </row>
    <row r="220" spans="2:19" ht="12.75">
      <c r="B220" s="33"/>
      <c r="C220" s="61"/>
      <c r="D220" s="26" t="s">
        <v>142</v>
      </c>
      <c r="E220" s="61">
        <v>0</v>
      </c>
      <c r="F220" s="26">
        <v>0</v>
      </c>
      <c r="G220" s="227">
        <v>0.7462686567164178</v>
      </c>
      <c r="H220" s="75">
        <v>5</v>
      </c>
      <c r="I220" s="56">
        <v>2</v>
      </c>
      <c r="J220" s="91">
        <v>1.4084507042253522</v>
      </c>
      <c r="K220" s="221">
        <v>0</v>
      </c>
      <c r="L220" s="90">
        <v>2.5</v>
      </c>
      <c r="M220" s="91">
        <v>12.433414043583536</v>
      </c>
      <c r="N220" s="84"/>
      <c r="O220" s="23"/>
      <c r="P220" s="23"/>
      <c r="R220" s="23"/>
      <c r="S220" s="23"/>
    </row>
    <row r="221" spans="2:19" ht="12.75">
      <c r="B221" s="33"/>
      <c r="C221" s="61"/>
      <c r="D221" s="26" t="s">
        <v>144</v>
      </c>
      <c r="E221" s="61">
        <v>2</v>
      </c>
      <c r="F221" s="26">
        <v>0</v>
      </c>
      <c r="G221" s="227">
        <v>0.7462686567164178</v>
      </c>
      <c r="H221" s="75">
        <v>10</v>
      </c>
      <c r="I221" s="56">
        <v>3</v>
      </c>
      <c r="J221" s="91">
        <v>2.112676056338028</v>
      </c>
      <c r="K221" s="221">
        <v>0</v>
      </c>
      <c r="L221" s="90">
        <v>3.3333333333333335</v>
      </c>
      <c r="M221" s="91">
        <v>4.824790307548929</v>
      </c>
      <c r="N221" s="84"/>
      <c r="O221" s="23"/>
      <c r="P221" s="23"/>
      <c r="R221" s="23"/>
      <c r="S221" s="23"/>
    </row>
    <row r="222" spans="2:19" ht="12.75">
      <c r="B222" s="33"/>
      <c r="C222" s="61"/>
      <c r="D222" s="26" t="s">
        <v>270</v>
      </c>
      <c r="E222" s="61">
        <v>1</v>
      </c>
      <c r="F222" s="26">
        <v>0</v>
      </c>
      <c r="G222" s="227">
        <v>0</v>
      </c>
      <c r="H222" s="75">
        <v>5</v>
      </c>
      <c r="I222" s="56">
        <v>3</v>
      </c>
      <c r="J222" s="91">
        <v>2.112676056338028</v>
      </c>
      <c r="K222" s="221">
        <v>0</v>
      </c>
      <c r="L222" s="90">
        <v>1.6666666666666667</v>
      </c>
      <c r="M222" s="91">
        <v>4.695616211745244</v>
      </c>
      <c r="N222" s="84"/>
      <c r="O222" s="23"/>
      <c r="P222" s="23"/>
      <c r="R222" s="23"/>
      <c r="S222" s="23"/>
    </row>
    <row r="223" spans="2:14" s="23" customFormat="1" ht="12.75">
      <c r="B223" s="83"/>
      <c r="C223" s="61"/>
      <c r="D223" s="26" t="s">
        <v>143</v>
      </c>
      <c r="E223" s="61">
        <v>2</v>
      </c>
      <c r="F223" s="26">
        <v>0</v>
      </c>
      <c r="G223" s="227">
        <v>0.7462686567164178</v>
      </c>
      <c r="H223" s="75">
        <v>0</v>
      </c>
      <c r="I223" s="56">
        <v>0</v>
      </c>
      <c r="J223" s="91">
        <v>0</v>
      </c>
      <c r="K223" s="221">
        <v>0</v>
      </c>
      <c r="L223" s="90">
        <v>0</v>
      </c>
      <c r="M223" s="91">
        <v>7.7917525773195875</v>
      </c>
      <c r="N223" s="84"/>
    </row>
    <row r="224" spans="2:19" ht="12.75">
      <c r="B224" s="33"/>
      <c r="C224" s="87" t="s">
        <v>32</v>
      </c>
      <c r="D224" s="28"/>
      <c r="E224" s="87">
        <v>7</v>
      </c>
      <c r="F224" s="28">
        <v>1</v>
      </c>
      <c r="G224" s="226">
        <v>11.194029850746269</v>
      </c>
      <c r="H224" s="224">
        <v>8</v>
      </c>
      <c r="I224" s="110">
        <v>2</v>
      </c>
      <c r="J224" s="89">
        <v>1.4084507042253522</v>
      </c>
      <c r="K224" s="220">
        <v>7</v>
      </c>
      <c r="L224" s="88">
        <v>4</v>
      </c>
      <c r="M224" s="89">
        <v>5.681036762761174</v>
      </c>
      <c r="N224" s="84"/>
      <c r="O224" s="23"/>
      <c r="P224" s="23"/>
      <c r="R224" s="23"/>
      <c r="S224" s="23"/>
    </row>
    <row r="225" spans="2:19" ht="12.75">
      <c r="B225" s="33"/>
      <c r="C225" s="61"/>
      <c r="D225" s="26" t="s">
        <v>146</v>
      </c>
      <c r="E225" s="61">
        <v>0</v>
      </c>
      <c r="F225" s="26">
        <v>0</v>
      </c>
      <c r="G225" s="227">
        <v>7.462686567164178</v>
      </c>
      <c r="H225" s="75">
        <v>8</v>
      </c>
      <c r="I225" s="56">
        <v>2</v>
      </c>
      <c r="J225" s="91">
        <v>1.4084507042253522</v>
      </c>
      <c r="K225" s="221">
        <v>0</v>
      </c>
      <c r="L225" s="90">
        <v>4</v>
      </c>
      <c r="M225" s="91">
        <v>6.214659685863874</v>
      </c>
      <c r="N225" s="84"/>
      <c r="O225" s="23"/>
      <c r="P225" s="23"/>
      <c r="R225" s="23"/>
      <c r="S225" s="23"/>
    </row>
    <row r="226" spans="2:14" s="23" customFormat="1" ht="12.75">
      <c r="B226" s="83"/>
      <c r="C226" s="61"/>
      <c r="D226" s="26" t="s">
        <v>145</v>
      </c>
      <c r="E226" s="61">
        <v>7</v>
      </c>
      <c r="F226" s="26">
        <v>1</v>
      </c>
      <c r="G226" s="227">
        <v>3.731343283582089</v>
      </c>
      <c r="H226" s="75">
        <v>0</v>
      </c>
      <c r="I226" s="56">
        <v>0</v>
      </c>
      <c r="J226" s="91">
        <v>0</v>
      </c>
      <c r="K226" s="221">
        <v>7</v>
      </c>
      <c r="L226" s="90">
        <v>0</v>
      </c>
      <c r="M226" s="91">
        <v>4.660246533127889</v>
      </c>
      <c r="N226" s="84"/>
    </row>
    <row r="227" spans="2:19" ht="12.75">
      <c r="B227" s="33"/>
      <c r="C227" s="87" t="s">
        <v>33</v>
      </c>
      <c r="D227" s="28"/>
      <c r="E227" s="87">
        <v>1</v>
      </c>
      <c r="F227" s="28">
        <v>0</v>
      </c>
      <c r="G227" s="226">
        <v>2.2388059701492535</v>
      </c>
      <c r="H227" s="224">
        <v>0</v>
      </c>
      <c r="I227" s="110">
        <v>0</v>
      </c>
      <c r="J227" s="89">
        <v>0</v>
      </c>
      <c r="K227" s="220">
        <v>0</v>
      </c>
      <c r="L227" s="88">
        <v>0</v>
      </c>
      <c r="M227" s="89">
        <v>5.375757575757576</v>
      </c>
      <c r="N227" s="84"/>
      <c r="O227" s="23"/>
      <c r="P227" s="23"/>
      <c r="R227" s="23"/>
      <c r="S227" s="23"/>
    </row>
    <row r="228" spans="2:14" s="23" customFormat="1" ht="12.75">
      <c r="B228" s="83"/>
      <c r="C228" s="87"/>
      <c r="D228" s="26" t="s">
        <v>271</v>
      </c>
      <c r="E228" s="61">
        <v>1</v>
      </c>
      <c r="F228" s="26">
        <v>0</v>
      </c>
      <c r="G228" s="227">
        <v>2.2388059701492535</v>
      </c>
      <c r="H228" s="75">
        <v>0</v>
      </c>
      <c r="I228" s="56">
        <v>0</v>
      </c>
      <c r="J228" s="91">
        <v>0</v>
      </c>
      <c r="K228" s="221">
        <v>0</v>
      </c>
      <c r="L228" s="90">
        <v>0</v>
      </c>
      <c r="M228" s="91">
        <v>5.375757575757576</v>
      </c>
      <c r="N228" s="84"/>
    </row>
    <row r="229" spans="2:14" ht="12.75">
      <c r="B229" s="83"/>
      <c r="C229" s="87"/>
      <c r="D229" s="26" t="s">
        <v>610</v>
      </c>
      <c r="E229" s="61">
        <v>0</v>
      </c>
      <c r="F229" s="26">
        <v>0</v>
      </c>
      <c r="G229" s="227">
        <v>0</v>
      </c>
      <c r="H229" s="75">
        <v>0</v>
      </c>
      <c r="I229" s="56">
        <v>0</v>
      </c>
      <c r="J229" s="91">
        <v>0</v>
      </c>
      <c r="K229" s="221">
        <v>0</v>
      </c>
      <c r="L229" s="90">
        <v>0</v>
      </c>
      <c r="M229" s="91">
        <v>0</v>
      </c>
      <c r="N229" s="84"/>
    </row>
    <row r="230" spans="2:14" ht="12.75">
      <c r="B230" s="83"/>
      <c r="C230" s="92" t="s">
        <v>66</v>
      </c>
      <c r="D230" s="93"/>
      <c r="E230" s="92">
        <v>169</v>
      </c>
      <c r="F230" s="93">
        <v>32</v>
      </c>
      <c r="G230" s="228">
        <v>100</v>
      </c>
      <c r="H230" s="225">
        <v>685</v>
      </c>
      <c r="I230" s="111">
        <v>142</v>
      </c>
      <c r="J230" s="95">
        <v>100</v>
      </c>
      <c r="K230" s="222">
        <v>5.28125</v>
      </c>
      <c r="L230" s="94">
        <v>4.823943661971831</v>
      </c>
      <c r="M230" s="95">
        <v>4.87</v>
      </c>
      <c r="N230" s="84"/>
    </row>
    <row r="231" spans="2:14" ht="13.5" thickBot="1">
      <c r="B231" s="35"/>
      <c r="C231" s="36"/>
      <c r="D231" s="36"/>
      <c r="E231" s="36"/>
      <c r="F231" s="36"/>
      <c r="G231" s="85"/>
      <c r="H231" s="112"/>
      <c r="I231" s="112"/>
      <c r="J231" s="36"/>
      <c r="K231" s="36"/>
      <c r="L231" s="85"/>
      <c r="M231" s="85"/>
      <c r="N231" s="38"/>
    </row>
  </sheetData>
  <sheetProtection/>
  <mergeCells count="4">
    <mergeCell ref="H17:J17"/>
    <mergeCell ref="K17:M17"/>
    <mergeCell ref="E17:G17"/>
    <mergeCell ref="C17:D18"/>
  </mergeCells>
  <dataValidations count="9">
    <dataValidation allowBlank="1" showInputMessage="1" showErrorMessage="1" promptTitle="choice:accept ratio" prompt="a ratio showing the number of applications to the number of acceptances, the calculation for this is the number of applications divided by the number of acceptances" sqref="K17"/>
    <dataValidation allowBlank="1" showInputMessage="1" showErrorMessage="1" promptTitle="nationally choice:accept ratio" prompt="a ratio showing the number of applications to the number of acceptances for UCAS" sqref="M18"/>
    <dataValidation allowBlank="1" showInputMessage="1" showErrorMessage="1" promptTitle="competitors choice:accept ratio" prompt="a ratio showing the number of applications to the number of acceptances for the competitor group" sqref="L18"/>
    <dataValidation allowBlank="1" showInputMessage="1" showErrorMessage="1" promptTitle="% total accepts" prompt="the percentage of acceptances out of the total acceptances for the competitor group" sqref="J18:K18"/>
    <dataValidation allowBlank="1" showInputMessage="1" showErrorMessage="1" promptTitle="acceptances" prompt="the number of applicants from the competitor group which accepted a place at an institution" sqref="I18"/>
    <dataValidation allowBlank="1" showInputMessage="1" showErrorMessage="1" promptTitle="choices" prompt="the number of mainscheme choices (applications) the applicants from the competitor group made, these are the applications listed in the application form" sqref="H18"/>
    <dataValidation allowBlank="1" showInputMessage="1" showErrorMessage="1" promptTitle="choices" prompt="the number of mainscheme choices (applications) the your applicants &#10;made, these are the applications listed in the application form" sqref="E18"/>
    <dataValidation allowBlank="1" showInputMessage="1" showErrorMessage="1" promptTitle="acceptances" prompt="the number of your applicants that accepted a place at an institution" sqref="F18"/>
    <dataValidation allowBlank="1" showInputMessage="1" showErrorMessage="1" promptTitle="% total accepts" prompt="the percentage of acceptances out of the total acceptances for your centre" sqref="G18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2:J53"/>
  <sheetViews>
    <sheetView showGridLines="0" zoomScalePageLayoutView="0" workbookViewId="0" topLeftCell="A22">
      <selection activeCell="E37" sqref="E37"/>
    </sheetView>
  </sheetViews>
  <sheetFormatPr defaultColWidth="9.140625" defaultRowHeight="12.75"/>
  <cols>
    <col min="2" max="2" width="2.57421875" style="0" customWidth="1"/>
    <col min="3" max="3" width="28.421875" style="0" customWidth="1"/>
    <col min="4" max="4" width="13.57421875" style="0" customWidth="1"/>
    <col min="5" max="5" width="18.421875" style="0" bestFit="1" customWidth="1"/>
    <col min="6" max="6" width="11.140625" style="0" customWidth="1"/>
    <col min="7" max="7" width="28.421875" style="0" customWidth="1"/>
    <col min="8" max="8" width="13.57421875" style="0" customWidth="1"/>
    <col min="9" max="9" width="18.421875" style="0" bestFit="1" customWidth="1"/>
    <col min="10" max="10" width="4.00390625" style="0" customWidth="1"/>
  </cols>
  <sheetData>
    <row r="2" ht="12.75">
      <c r="C2" s="114"/>
    </row>
    <row r="6" ht="13.5" thickBot="1"/>
    <row r="7" spans="2:10" ht="12.75">
      <c r="B7" s="235"/>
      <c r="C7" s="236"/>
      <c r="D7" s="236"/>
      <c r="E7" s="236"/>
      <c r="F7" s="236"/>
      <c r="G7" s="236"/>
      <c r="H7" s="236"/>
      <c r="I7" s="236"/>
      <c r="J7" s="237"/>
    </row>
    <row r="8" spans="2:10" ht="12.75">
      <c r="B8" s="238"/>
      <c r="D8" s="120"/>
      <c r="E8" s="120"/>
      <c r="F8" s="120"/>
      <c r="G8" s="120"/>
      <c r="H8" s="120"/>
      <c r="I8" s="120"/>
      <c r="J8" s="239"/>
    </row>
    <row r="9" spans="2:10" ht="12.75">
      <c r="B9" s="238"/>
      <c r="C9" s="240" t="s">
        <v>706</v>
      </c>
      <c r="D9" s="120"/>
      <c r="E9" s="120"/>
      <c r="F9" s="120"/>
      <c r="G9" s="120"/>
      <c r="H9" s="120"/>
      <c r="I9" s="120"/>
      <c r="J9" s="239"/>
    </row>
    <row r="10" spans="2:10" ht="12.75">
      <c r="B10" s="238"/>
      <c r="C10" s="230" t="s">
        <v>707</v>
      </c>
      <c r="D10" s="120"/>
      <c r="E10" s="120"/>
      <c r="F10" s="120"/>
      <c r="G10" s="120"/>
      <c r="H10" s="120"/>
      <c r="I10" s="120"/>
      <c r="J10" s="239"/>
    </row>
    <row r="11" spans="2:10" ht="12.75">
      <c r="B11" s="238"/>
      <c r="C11" s="230"/>
      <c r="D11" s="120"/>
      <c r="E11" s="120"/>
      <c r="F11" s="120"/>
      <c r="G11" s="120"/>
      <c r="H11" s="120"/>
      <c r="I11" s="120"/>
      <c r="J11" s="239"/>
    </row>
    <row r="12" spans="2:10" ht="12.75">
      <c r="B12" s="238"/>
      <c r="C12" s="230"/>
      <c r="D12" s="120"/>
      <c r="E12" s="120"/>
      <c r="F12" s="120"/>
      <c r="G12" s="120"/>
      <c r="H12" s="120"/>
      <c r="I12" s="120"/>
      <c r="J12" s="239"/>
    </row>
    <row r="13" spans="2:10" ht="12.75">
      <c r="B13" s="238"/>
      <c r="C13" s="28" t="s">
        <v>308</v>
      </c>
      <c r="D13" s="120"/>
      <c r="E13" s="120"/>
      <c r="F13" s="120"/>
      <c r="G13" s="120"/>
      <c r="H13" s="120"/>
      <c r="I13" s="120"/>
      <c r="J13" s="239"/>
    </row>
    <row r="14" spans="2:10" ht="12.75">
      <c r="B14" s="238"/>
      <c r="C14" s="120"/>
      <c r="D14" s="120"/>
      <c r="E14" s="120"/>
      <c r="F14" s="120"/>
      <c r="G14" s="120"/>
      <c r="H14" s="120"/>
      <c r="I14" s="120"/>
      <c r="J14" s="239"/>
    </row>
    <row r="15" spans="2:10" ht="12.75">
      <c r="B15" s="238"/>
      <c r="C15" s="128" t="s">
        <v>698</v>
      </c>
      <c r="D15" s="128"/>
      <c r="E15" s="128"/>
      <c r="F15" s="128"/>
      <c r="G15" s="128" t="s">
        <v>699</v>
      </c>
      <c r="H15" s="120"/>
      <c r="I15" s="120"/>
      <c r="J15" s="239"/>
    </row>
    <row r="16" spans="2:10" ht="12.75">
      <c r="B16" s="238"/>
      <c r="C16" s="47" t="s">
        <v>675</v>
      </c>
      <c r="D16" s="120"/>
      <c r="E16" s="120"/>
      <c r="F16" s="120"/>
      <c r="G16" s="120"/>
      <c r="H16" s="120"/>
      <c r="I16" s="120"/>
      <c r="J16" s="239"/>
    </row>
    <row r="17" spans="2:10" ht="25.5" customHeight="1">
      <c r="B17" s="238"/>
      <c r="C17" s="241" t="s">
        <v>8</v>
      </c>
      <c r="D17" s="242" t="s">
        <v>34</v>
      </c>
      <c r="E17" s="242" t="s">
        <v>700</v>
      </c>
      <c r="F17" s="120"/>
      <c r="G17" s="241" t="s">
        <v>8</v>
      </c>
      <c r="H17" s="241" t="s">
        <v>35</v>
      </c>
      <c r="I17" s="242" t="s">
        <v>701</v>
      </c>
      <c r="J17" s="239"/>
    </row>
    <row r="18" spans="2:10" ht="12.75">
      <c r="B18" s="238"/>
      <c r="C18" s="263" t="s">
        <v>96</v>
      </c>
      <c r="D18" s="265">
        <v>11</v>
      </c>
      <c r="E18" s="244">
        <v>6.508875739644971</v>
      </c>
      <c r="F18" s="120"/>
      <c r="G18" s="263" t="s">
        <v>96</v>
      </c>
      <c r="H18" s="268">
        <v>4</v>
      </c>
      <c r="I18" s="244">
        <v>12.5</v>
      </c>
      <c r="J18" s="239"/>
    </row>
    <row r="19" spans="2:10" ht="12.75">
      <c r="B19" s="238"/>
      <c r="C19" s="264" t="s">
        <v>36</v>
      </c>
      <c r="D19" s="145">
        <v>8</v>
      </c>
      <c r="E19" s="245">
        <v>4.733727810650888</v>
      </c>
      <c r="F19" s="120"/>
      <c r="G19" s="264" t="s">
        <v>38</v>
      </c>
      <c r="H19" s="269">
        <v>3</v>
      </c>
      <c r="I19" s="245">
        <v>9.375</v>
      </c>
      <c r="J19" s="239"/>
    </row>
    <row r="20" spans="2:10" ht="12.75">
      <c r="B20" s="238"/>
      <c r="C20" s="264" t="s">
        <v>38</v>
      </c>
      <c r="D20" s="145">
        <v>8</v>
      </c>
      <c r="E20" s="245">
        <v>4.733727810650888</v>
      </c>
      <c r="F20" s="120"/>
      <c r="G20" s="264" t="s">
        <v>179</v>
      </c>
      <c r="H20" s="269">
        <v>3</v>
      </c>
      <c r="I20" s="245">
        <v>9.375</v>
      </c>
      <c r="J20" s="239"/>
    </row>
    <row r="21" spans="2:10" ht="12.75">
      <c r="B21" s="238"/>
      <c r="C21" s="264" t="s">
        <v>179</v>
      </c>
      <c r="D21" s="145">
        <v>7</v>
      </c>
      <c r="E21" s="245">
        <v>4.142011834319527</v>
      </c>
      <c r="F21" s="120"/>
      <c r="G21" s="264" t="s">
        <v>133</v>
      </c>
      <c r="H21" s="269">
        <v>2</v>
      </c>
      <c r="I21" s="245">
        <v>6.25</v>
      </c>
      <c r="J21" s="239"/>
    </row>
    <row r="22" spans="2:10" ht="12.75">
      <c r="B22" s="238"/>
      <c r="C22" s="264" t="s">
        <v>257</v>
      </c>
      <c r="D22" s="145">
        <v>7</v>
      </c>
      <c r="E22" s="245">
        <v>4.142011834319527</v>
      </c>
      <c r="F22" s="120"/>
      <c r="G22" s="264" t="s">
        <v>265</v>
      </c>
      <c r="H22" s="269">
        <v>2</v>
      </c>
      <c r="I22" s="245">
        <v>6.25</v>
      </c>
      <c r="J22" s="239"/>
    </row>
    <row r="23" spans="2:10" ht="12.75">
      <c r="B23" s="238"/>
      <c r="C23" s="264" t="s">
        <v>139</v>
      </c>
      <c r="D23" s="145">
        <v>7</v>
      </c>
      <c r="E23" s="245">
        <v>4.142011834319527</v>
      </c>
      <c r="F23" s="120"/>
      <c r="G23" s="264" t="s">
        <v>36</v>
      </c>
      <c r="H23" s="269">
        <v>1</v>
      </c>
      <c r="I23" s="245">
        <v>3.125</v>
      </c>
      <c r="J23" s="239"/>
    </row>
    <row r="24" spans="2:10" ht="12.75">
      <c r="B24" s="238"/>
      <c r="C24" s="264" t="s">
        <v>145</v>
      </c>
      <c r="D24" s="145">
        <v>7</v>
      </c>
      <c r="E24" s="245">
        <v>4.142011834319527</v>
      </c>
      <c r="F24" s="120"/>
      <c r="G24" s="264" t="s">
        <v>257</v>
      </c>
      <c r="H24" s="269">
        <v>1</v>
      </c>
      <c r="I24" s="245">
        <v>3.125</v>
      </c>
      <c r="J24" s="239"/>
    </row>
    <row r="25" spans="2:10" ht="12.75">
      <c r="B25" s="238"/>
      <c r="C25" s="264" t="s">
        <v>133</v>
      </c>
      <c r="D25" s="145">
        <v>6</v>
      </c>
      <c r="E25" s="245">
        <v>3.5502958579881656</v>
      </c>
      <c r="F25" s="120"/>
      <c r="G25" s="264" t="s">
        <v>139</v>
      </c>
      <c r="H25" s="269">
        <v>1</v>
      </c>
      <c r="I25" s="245">
        <v>3.125</v>
      </c>
      <c r="J25" s="239"/>
    </row>
    <row r="26" spans="2:10" ht="12.75">
      <c r="B26" s="238"/>
      <c r="C26" s="264" t="s">
        <v>95</v>
      </c>
      <c r="D26" s="145">
        <v>5</v>
      </c>
      <c r="E26" s="245">
        <v>2.9585798816568047</v>
      </c>
      <c r="F26" s="120"/>
      <c r="G26" s="264" t="s">
        <v>145</v>
      </c>
      <c r="H26" s="269">
        <v>1</v>
      </c>
      <c r="I26" s="245">
        <v>3.125</v>
      </c>
      <c r="J26" s="239"/>
    </row>
    <row r="27" spans="2:10" ht="12.75">
      <c r="B27" s="238"/>
      <c r="C27" s="264" t="s">
        <v>112</v>
      </c>
      <c r="D27" s="145">
        <v>5</v>
      </c>
      <c r="E27" s="245">
        <v>2.9585798816568047</v>
      </c>
      <c r="F27" s="120"/>
      <c r="G27" s="264" t="s">
        <v>95</v>
      </c>
      <c r="H27" s="269">
        <v>1</v>
      </c>
      <c r="I27" s="245">
        <v>3.125</v>
      </c>
      <c r="J27" s="239"/>
    </row>
    <row r="28" spans="2:10" s="240" customFormat="1" ht="12.75">
      <c r="B28" s="247"/>
      <c r="C28" s="266" t="s">
        <v>702</v>
      </c>
      <c r="D28" s="267">
        <v>169</v>
      </c>
      <c r="E28" s="248">
        <v>100</v>
      </c>
      <c r="F28" s="81"/>
      <c r="G28" s="266" t="s">
        <v>702</v>
      </c>
      <c r="H28" s="270">
        <v>32</v>
      </c>
      <c r="I28" s="248">
        <v>100</v>
      </c>
      <c r="J28" s="249"/>
    </row>
    <row r="29" spans="2:10" ht="12.75">
      <c r="B29" s="238"/>
      <c r="C29" s="120"/>
      <c r="D29" s="120"/>
      <c r="E29" s="120"/>
      <c r="F29" s="120"/>
      <c r="G29" s="120"/>
      <c r="H29" s="120"/>
      <c r="I29" s="120"/>
      <c r="J29" s="239"/>
    </row>
    <row r="30" spans="2:10" ht="12.75">
      <c r="B30" s="238"/>
      <c r="C30" s="120"/>
      <c r="D30" s="120"/>
      <c r="E30" s="120"/>
      <c r="F30" s="120"/>
      <c r="G30" s="120"/>
      <c r="H30" s="120"/>
      <c r="I30" s="120"/>
      <c r="J30" s="239"/>
    </row>
    <row r="31" spans="2:10" ht="12.75">
      <c r="B31" s="238"/>
      <c r="C31" s="120"/>
      <c r="D31" s="120"/>
      <c r="E31" s="120"/>
      <c r="F31" s="120"/>
      <c r="G31" s="120"/>
      <c r="H31" s="120"/>
      <c r="I31" s="120"/>
      <c r="J31" s="239"/>
    </row>
    <row r="32" spans="2:10" ht="12.75">
      <c r="B32" s="238"/>
      <c r="C32" s="120"/>
      <c r="D32" s="120"/>
      <c r="E32" s="120"/>
      <c r="F32" s="120"/>
      <c r="G32" s="120"/>
      <c r="H32" s="120"/>
      <c r="I32" s="120"/>
      <c r="J32" s="239"/>
    </row>
    <row r="33" spans="2:10" ht="12.75">
      <c r="B33" s="238"/>
      <c r="C33" s="120"/>
      <c r="D33" s="120"/>
      <c r="E33" s="120"/>
      <c r="F33" s="120"/>
      <c r="G33" s="120"/>
      <c r="H33" s="120"/>
      <c r="I33" s="120"/>
      <c r="J33" s="239"/>
    </row>
    <row r="34" spans="2:10" ht="12.75">
      <c r="B34" s="238"/>
      <c r="C34" s="28" t="s">
        <v>292</v>
      </c>
      <c r="D34" s="120"/>
      <c r="E34" s="120"/>
      <c r="F34" s="120"/>
      <c r="G34" s="120"/>
      <c r="H34" s="120"/>
      <c r="I34" s="120"/>
      <c r="J34" s="239"/>
    </row>
    <row r="35" spans="2:10" ht="12.75">
      <c r="B35" s="238"/>
      <c r="C35" s="120"/>
      <c r="D35" s="120"/>
      <c r="E35" s="120"/>
      <c r="F35" s="120"/>
      <c r="G35" s="120"/>
      <c r="H35" s="120"/>
      <c r="I35" s="120"/>
      <c r="J35" s="239"/>
    </row>
    <row r="36" spans="2:10" ht="12.75">
      <c r="B36" s="238"/>
      <c r="C36" s="128" t="s">
        <v>698</v>
      </c>
      <c r="D36" s="128"/>
      <c r="E36" s="128"/>
      <c r="F36" s="128"/>
      <c r="G36" s="128" t="s">
        <v>699</v>
      </c>
      <c r="H36" s="120"/>
      <c r="I36" s="120"/>
      <c r="J36" s="239"/>
    </row>
    <row r="37" spans="2:10" ht="12.75">
      <c r="B37" s="238"/>
      <c r="C37" s="47" t="s">
        <v>675</v>
      </c>
      <c r="D37" s="120"/>
      <c r="E37" s="120"/>
      <c r="F37" s="120"/>
      <c r="G37" s="120"/>
      <c r="H37" s="120"/>
      <c r="I37" s="120"/>
      <c r="J37" s="239"/>
    </row>
    <row r="38" spans="2:10" ht="25.5" customHeight="1">
      <c r="B38" s="238"/>
      <c r="C38" s="241" t="s">
        <v>8</v>
      </c>
      <c r="D38" s="242" t="s">
        <v>34</v>
      </c>
      <c r="E38" s="242" t="s">
        <v>700</v>
      </c>
      <c r="F38" s="120"/>
      <c r="G38" s="241" t="s">
        <v>8</v>
      </c>
      <c r="H38" s="241" t="s">
        <v>35</v>
      </c>
      <c r="I38" s="242" t="s">
        <v>701</v>
      </c>
      <c r="J38" s="239"/>
    </row>
    <row r="39" spans="2:10" ht="12.75">
      <c r="B39" s="238"/>
      <c r="C39" s="243" t="s">
        <v>38</v>
      </c>
      <c r="D39" s="250">
        <v>58</v>
      </c>
      <c r="E39" s="244">
        <v>8.467153284671532</v>
      </c>
      <c r="F39" s="120"/>
      <c r="G39" s="243" t="s">
        <v>38</v>
      </c>
      <c r="H39" s="251">
        <v>10</v>
      </c>
      <c r="I39" s="244">
        <v>7.042253521126761</v>
      </c>
      <c r="J39" s="239"/>
    </row>
    <row r="40" spans="2:10" ht="12.75">
      <c r="B40" s="238"/>
      <c r="C40" s="246" t="s">
        <v>111</v>
      </c>
      <c r="D40" s="26">
        <v>55</v>
      </c>
      <c r="E40" s="245">
        <v>8.02919708029197</v>
      </c>
      <c r="F40" s="120"/>
      <c r="G40" s="246" t="s">
        <v>111</v>
      </c>
      <c r="H40" s="252">
        <v>10</v>
      </c>
      <c r="I40" s="245">
        <v>7.042253521126761</v>
      </c>
      <c r="J40" s="239"/>
    </row>
    <row r="41" spans="2:10" ht="12.75">
      <c r="B41" s="238"/>
      <c r="C41" s="246" t="s">
        <v>117</v>
      </c>
      <c r="D41" s="26">
        <v>43</v>
      </c>
      <c r="E41" s="245">
        <v>6.2773722627737225</v>
      </c>
      <c r="F41" s="120"/>
      <c r="G41" s="246" t="s">
        <v>113</v>
      </c>
      <c r="H41" s="252">
        <v>10</v>
      </c>
      <c r="I41" s="245">
        <v>7.042253521126761</v>
      </c>
      <c r="J41" s="239"/>
    </row>
    <row r="42" spans="2:10" ht="12.75">
      <c r="B42" s="238"/>
      <c r="C42" s="246" t="s">
        <v>113</v>
      </c>
      <c r="D42" s="26">
        <v>37</v>
      </c>
      <c r="E42" s="245">
        <v>5.401459854014599</v>
      </c>
      <c r="F42" s="120"/>
      <c r="G42" s="246" t="s">
        <v>117</v>
      </c>
      <c r="H42" s="252">
        <v>6</v>
      </c>
      <c r="I42" s="245">
        <v>4.225352112676056</v>
      </c>
      <c r="J42" s="239"/>
    </row>
    <row r="43" spans="2:10" ht="12.75">
      <c r="B43" s="238"/>
      <c r="C43" s="246" t="s">
        <v>36</v>
      </c>
      <c r="D43" s="26">
        <v>20</v>
      </c>
      <c r="E43" s="245">
        <v>2.9197080291970803</v>
      </c>
      <c r="F43" s="120"/>
      <c r="G43" s="246" t="s">
        <v>235</v>
      </c>
      <c r="H43" s="252">
        <v>6</v>
      </c>
      <c r="I43" s="245">
        <v>4.225352112676056</v>
      </c>
      <c r="J43" s="239"/>
    </row>
    <row r="44" spans="2:10" ht="12.75">
      <c r="B44" s="238"/>
      <c r="C44" s="246" t="s">
        <v>215</v>
      </c>
      <c r="D44" s="26">
        <v>20</v>
      </c>
      <c r="E44" s="245">
        <v>2.9197080291970803</v>
      </c>
      <c r="F44" s="120"/>
      <c r="G44" s="246" t="s">
        <v>215</v>
      </c>
      <c r="H44" s="252">
        <v>5</v>
      </c>
      <c r="I44" s="245">
        <v>3.5211267605633805</v>
      </c>
      <c r="J44" s="239"/>
    </row>
    <row r="45" spans="2:10" ht="12.75">
      <c r="B45" s="238"/>
      <c r="C45" s="246" t="s">
        <v>103</v>
      </c>
      <c r="D45" s="26">
        <v>18</v>
      </c>
      <c r="E45" s="245">
        <v>2.627737226277372</v>
      </c>
      <c r="F45" s="120"/>
      <c r="G45" s="246" t="s">
        <v>214</v>
      </c>
      <c r="H45" s="252">
        <v>5</v>
      </c>
      <c r="I45" s="245">
        <v>3.5211267605633805</v>
      </c>
      <c r="J45" s="239"/>
    </row>
    <row r="46" spans="2:10" ht="12.75">
      <c r="B46" s="238"/>
      <c r="C46" s="246" t="s">
        <v>214</v>
      </c>
      <c r="D46" s="26">
        <v>18</v>
      </c>
      <c r="E46" s="245">
        <v>2.627737226277372</v>
      </c>
      <c r="F46" s="120"/>
      <c r="G46" s="246" t="s">
        <v>129</v>
      </c>
      <c r="H46" s="252">
        <v>5</v>
      </c>
      <c r="I46" s="245">
        <v>3.5211267605633805</v>
      </c>
      <c r="J46" s="239"/>
    </row>
    <row r="47" spans="2:10" ht="12.75">
      <c r="B47" s="238"/>
      <c r="C47" s="246" t="s">
        <v>173</v>
      </c>
      <c r="D47" s="26">
        <v>16</v>
      </c>
      <c r="E47" s="245">
        <v>2.335766423357664</v>
      </c>
      <c r="F47" s="120"/>
      <c r="G47" s="246" t="s">
        <v>36</v>
      </c>
      <c r="H47" s="252">
        <v>4</v>
      </c>
      <c r="I47" s="245">
        <v>2.8169014084507045</v>
      </c>
      <c r="J47" s="239"/>
    </row>
    <row r="48" spans="2:10" ht="12.75">
      <c r="B48" s="238"/>
      <c r="C48" s="246" t="s">
        <v>129</v>
      </c>
      <c r="D48" s="26">
        <v>16</v>
      </c>
      <c r="E48" s="245">
        <v>2.335766423357664</v>
      </c>
      <c r="F48" s="120"/>
      <c r="G48" s="246" t="s">
        <v>103</v>
      </c>
      <c r="H48" s="252">
        <v>4</v>
      </c>
      <c r="I48" s="245">
        <v>2.8169014084507045</v>
      </c>
      <c r="J48" s="239"/>
    </row>
    <row r="49" spans="2:10" ht="12.75">
      <c r="B49" s="238"/>
      <c r="C49" s="253" t="s">
        <v>702</v>
      </c>
      <c r="D49" s="254">
        <v>685</v>
      </c>
      <c r="E49" s="248">
        <v>100</v>
      </c>
      <c r="F49" s="120"/>
      <c r="G49" s="253" t="s">
        <v>702</v>
      </c>
      <c r="H49" s="255">
        <v>142</v>
      </c>
      <c r="I49" s="248">
        <v>100</v>
      </c>
      <c r="J49" s="239"/>
    </row>
    <row r="50" spans="2:10" ht="12.75">
      <c r="B50" s="238"/>
      <c r="C50" s="120"/>
      <c r="D50" s="120"/>
      <c r="E50" s="120"/>
      <c r="F50" s="120"/>
      <c r="G50" s="120"/>
      <c r="H50" s="120"/>
      <c r="I50" s="120"/>
      <c r="J50" s="239"/>
    </row>
    <row r="51" spans="2:10" ht="12.75">
      <c r="B51" s="238"/>
      <c r="C51" s="120"/>
      <c r="D51" s="120"/>
      <c r="E51" s="120"/>
      <c r="F51" s="120"/>
      <c r="G51" s="120"/>
      <c r="H51" s="120"/>
      <c r="I51" s="120"/>
      <c r="J51" s="239"/>
    </row>
    <row r="52" spans="2:10" ht="12.75">
      <c r="B52" s="238"/>
      <c r="C52" s="120"/>
      <c r="D52" s="120"/>
      <c r="E52" s="120"/>
      <c r="F52" s="120"/>
      <c r="G52" s="120"/>
      <c r="H52" s="120"/>
      <c r="I52" s="120"/>
      <c r="J52" s="239"/>
    </row>
    <row r="53" spans="2:10" ht="13.5" thickBot="1">
      <c r="B53" s="256"/>
      <c r="C53" s="257"/>
      <c r="D53" s="257"/>
      <c r="E53" s="257"/>
      <c r="F53" s="257"/>
      <c r="G53" s="257"/>
      <c r="H53" s="257"/>
      <c r="I53" s="257"/>
      <c r="J53" s="258"/>
    </row>
  </sheetData>
  <sheetProtection/>
  <dataValidations count="5">
    <dataValidation allowBlank="1" showInputMessage="1" showErrorMessage="1" promptTitle="percentage of total accepts" prompt="the percentage of accepts for the subject out of total accepts" sqref="I38 I17"/>
    <dataValidation allowBlank="1" showInputMessage="1" showErrorMessage="1" promptTitle="accepts" prompt="the number of applicants that accepted a place at an institution" sqref="H38 H17"/>
    <dataValidation allowBlank="1" showInputMessage="1" showErrorMessage="1" promptTitle="percentage of total choices" prompt="the percentage of choices for the subject out of total choices" sqref="E38 E17"/>
    <dataValidation allowBlank="1" showInputMessage="1" showErrorMessage="1" promptTitle="choices" prompt="the number of choices made by your applicants through the mainscheme, these are the applications listed in the application form" sqref="D17"/>
    <dataValidation allowBlank="1" showInputMessage="1" showErrorMessage="1" promptTitle="choices" prompt="the number of choices made by your competitor group's applicants through the mainscheme, these are the applications listed in the application form" sqref="D38"/>
  </dataValidation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B2:M52"/>
  <sheetViews>
    <sheetView showGridLines="0" zoomScalePageLayoutView="0" workbookViewId="0" topLeftCell="A4">
      <selection activeCell="G38" sqref="G38"/>
    </sheetView>
  </sheetViews>
  <sheetFormatPr defaultColWidth="9.140625" defaultRowHeight="12.75"/>
  <cols>
    <col min="2" max="2" width="6.7109375" style="0" customWidth="1"/>
    <col min="3" max="3" width="18.57421875" style="0" customWidth="1"/>
    <col min="4" max="4" width="2.28125" style="0" customWidth="1"/>
    <col min="5" max="6" width="15.8515625" style="171" customWidth="1"/>
    <col min="7" max="7" width="15.8515625" style="0" customWidth="1"/>
    <col min="8" max="8" width="9.28125" style="0" customWidth="1"/>
    <col min="9" max="10" width="15.8515625" style="0" customWidth="1"/>
  </cols>
  <sheetData>
    <row r="1" ht="12.75"/>
    <row r="2" spans="3:8" ht="12.75">
      <c r="C2" s="128"/>
      <c r="D2" s="120"/>
      <c r="E2" s="173"/>
      <c r="F2" s="173"/>
      <c r="G2" s="229"/>
      <c r="H2" s="120"/>
    </row>
    <row r="3" spans="3:8" ht="12.75">
      <c r="C3" s="128"/>
      <c r="D3" s="120"/>
      <c r="E3" s="173"/>
      <c r="F3" s="173"/>
      <c r="G3" s="229"/>
      <c r="H3" s="120"/>
    </row>
    <row r="4" spans="3:8" ht="12.75">
      <c r="C4" s="128"/>
      <c r="D4" s="120"/>
      <c r="E4" s="173"/>
      <c r="F4" s="173"/>
      <c r="G4" s="229"/>
      <c r="H4" s="120"/>
    </row>
    <row r="5" spans="3:8" ht="12.75">
      <c r="C5" s="128"/>
      <c r="D5" s="120"/>
      <c r="E5" s="173"/>
      <c r="F5" s="173"/>
      <c r="G5" s="229"/>
      <c r="H5" s="120"/>
    </row>
    <row r="6" spans="3:8" ht="12.75">
      <c r="C6" s="120"/>
      <c r="D6" s="120"/>
      <c r="E6" s="173"/>
      <c r="F6" s="173"/>
      <c r="G6" s="120"/>
      <c r="H6" s="120"/>
    </row>
    <row r="7" ht="13.5" thickBot="1"/>
    <row r="8" spans="2:13" ht="12.75">
      <c r="B8" s="123"/>
      <c r="C8" s="124"/>
      <c r="D8" s="124"/>
      <c r="E8" s="172"/>
      <c r="F8" s="172"/>
      <c r="G8" s="124"/>
      <c r="H8" s="124"/>
      <c r="I8" s="124"/>
      <c r="J8" s="124"/>
      <c r="K8" s="124"/>
      <c r="L8" s="124"/>
      <c r="M8" s="125"/>
    </row>
    <row r="9" spans="2:13" ht="12.75">
      <c r="B9" s="126"/>
      <c r="C9" s="230" t="s">
        <v>690</v>
      </c>
      <c r="D9" s="120"/>
      <c r="E9" s="173"/>
      <c r="F9" s="173"/>
      <c r="G9" s="120"/>
      <c r="H9" s="120"/>
      <c r="I9" s="120"/>
      <c r="J9" s="120"/>
      <c r="K9" s="120"/>
      <c r="L9" s="120"/>
      <c r="M9" s="127"/>
    </row>
    <row r="10" spans="2:13" ht="12.75">
      <c r="B10" s="126"/>
      <c r="C10" s="230"/>
      <c r="D10" s="120"/>
      <c r="E10" s="173"/>
      <c r="F10" s="173"/>
      <c r="G10" s="120"/>
      <c r="H10" s="120"/>
      <c r="I10" s="120"/>
      <c r="J10" s="120"/>
      <c r="K10" s="120"/>
      <c r="L10" s="120"/>
      <c r="M10" s="127"/>
    </row>
    <row r="11" spans="2:13" ht="12.75">
      <c r="B11" s="126"/>
      <c r="C11" s="181" t="s">
        <v>600</v>
      </c>
      <c r="D11" s="120"/>
      <c r="E11" s="173"/>
      <c r="F11" s="173"/>
      <c r="G11" s="120"/>
      <c r="H11" s="120"/>
      <c r="I11" s="120"/>
      <c r="J11" s="120"/>
      <c r="K11" s="120"/>
      <c r="L11" s="120"/>
      <c r="M11" s="127"/>
    </row>
    <row r="12" spans="2:13" ht="12.75">
      <c r="B12" s="126"/>
      <c r="C12" s="120"/>
      <c r="D12" s="120"/>
      <c r="E12" s="173"/>
      <c r="F12" s="173"/>
      <c r="G12" s="120"/>
      <c r="H12" s="120"/>
      <c r="J12" s="166"/>
      <c r="K12" s="166"/>
      <c r="L12" s="166"/>
      <c r="M12" s="167"/>
    </row>
    <row r="13" spans="2:13" ht="12.75">
      <c r="B13" s="126"/>
      <c r="C13" s="128"/>
      <c r="D13" s="120"/>
      <c r="E13" s="173"/>
      <c r="F13" s="173"/>
      <c r="G13" s="120"/>
      <c r="H13" s="120"/>
      <c r="I13" s="120"/>
      <c r="J13" s="305" t="s">
        <v>86</v>
      </c>
      <c r="K13" s="305"/>
      <c r="L13" s="120"/>
      <c r="M13" s="127"/>
    </row>
    <row r="14" spans="2:13" ht="12.75">
      <c r="B14" s="126"/>
      <c r="C14" s="306" t="s">
        <v>389</v>
      </c>
      <c r="D14" s="120"/>
      <c r="E14" s="307" t="s">
        <v>308</v>
      </c>
      <c r="F14" s="307"/>
      <c r="G14" s="307"/>
      <c r="H14" s="120"/>
      <c r="I14" s="120"/>
      <c r="J14" s="120"/>
      <c r="K14" s="120"/>
      <c r="L14" s="120"/>
      <c r="M14" s="127"/>
    </row>
    <row r="15" spans="2:13" ht="12.75">
      <c r="B15" s="126"/>
      <c r="C15" s="306"/>
      <c r="D15" s="120"/>
      <c r="E15" s="271" t="s">
        <v>34</v>
      </c>
      <c r="F15" s="271" t="s">
        <v>5</v>
      </c>
      <c r="G15" s="272" t="s">
        <v>151</v>
      </c>
      <c r="H15" s="120"/>
      <c r="I15" s="120"/>
      <c r="J15" s="120"/>
      <c r="K15" s="120"/>
      <c r="L15" s="120"/>
      <c r="M15" s="127"/>
    </row>
    <row r="16" spans="2:13" ht="12.75">
      <c r="B16" s="126"/>
      <c r="C16" s="116" t="s">
        <v>392</v>
      </c>
      <c r="D16" s="120"/>
      <c r="E16" s="174">
        <v>25</v>
      </c>
      <c r="F16" s="175">
        <v>5</v>
      </c>
      <c r="G16" s="119">
        <v>15.625</v>
      </c>
      <c r="H16" s="120"/>
      <c r="I16" s="120"/>
      <c r="J16" s="120"/>
      <c r="K16" s="120"/>
      <c r="L16" s="120"/>
      <c r="M16" s="127"/>
    </row>
    <row r="17" spans="2:13" ht="12.75">
      <c r="B17" s="126"/>
      <c r="C17" s="117" t="s">
        <v>393</v>
      </c>
      <c r="D17" s="120"/>
      <c r="E17" s="176">
        <v>23</v>
      </c>
      <c r="F17" s="173">
        <v>7</v>
      </c>
      <c r="G17" s="121">
        <v>21.875</v>
      </c>
      <c r="H17" s="120"/>
      <c r="I17" s="120"/>
      <c r="J17" s="120"/>
      <c r="K17" s="120"/>
      <c r="L17" s="120"/>
      <c r="M17" s="127"/>
    </row>
    <row r="18" spans="2:13" ht="12.75">
      <c r="B18" s="126"/>
      <c r="C18" s="117" t="s">
        <v>391</v>
      </c>
      <c r="D18" s="120"/>
      <c r="E18" s="176">
        <v>63</v>
      </c>
      <c r="F18" s="173">
        <v>15</v>
      </c>
      <c r="G18" s="121">
        <v>46.875</v>
      </c>
      <c r="H18" s="120"/>
      <c r="I18" s="120"/>
      <c r="J18" s="120"/>
      <c r="K18" s="120"/>
      <c r="L18" s="120"/>
      <c r="M18" s="127"/>
    </row>
    <row r="19" spans="2:13" ht="12.75">
      <c r="B19" s="126"/>
      <c r="C19" s="117" t="s">
        <v>390</v>
      </c>
      <c r="D19" s="120"/>
      <c r="E19" s="176">
        <v>14</v>
      </c>
      <c r="F19" s="173">
        <v>3</v>
      </c>
      <c r="G19" s="121">
        <v>9.375</v>
      </c>
      <c r="H19" s="120"/>
      <c r="I19" s="120"/>
      <c r="J19" s="120"/>
      <c r="K19" s="120"/>
      <c r="L19" s="120"/>
      <c r="M19" s="127"/>
    </row>
    <row r="20" spans="2:13" ht="12.75">
      <c r="B20" s="126"/>
      <c r="C20" s="118" t="s">
        <v>395</v>
      </c>
      <c r="D20" s="81"/>
      <c r="E20" s="177">
        <v>169</v>
      </c>
      <c r="F20" s="178">
        <v>32</v>
      </c>
      <c r="G20" s="122">
        <v>100</v>
      </c>
      <c r="H20" s="120"/>
      <c r="I20" s="120"/>
      <c r="J20" s="120"/>
      <c r="K20" s="120"/>
      <c r="L20" s="120"/>
      <c r="M20" s="127"/>
    </row>
    <row r="21" spans="2:13" ht="12.75">
      <c r="B21" s="126"/>
      <c r="C21" s="120"/>
      <c r="D21" s="120"/>
      <c r="E21" s="173"/>
      <c r="F21" s="173"/>
      <c r="G21" s="120"/>
      <c r="H21" s="120"/>
      <c r="I21" s="120"/>
      <c r="J21" s="120"/>
      <c r="K21" s="120"/>
      <c r="L21" s="120"/>
      <c r="M21" s="127"/>
    </row>
    <row r="22" spans="2:13" ht="12.75">
      <c r="B22" s="126"/>
      <c r="C22" s="120"/>
      <c r="D22" s="120"/>
      <c r="E22" s="173"/>
      <c r="F22" s="173"/>
      <c r="G22" s="120"/>
      <c r="H22" s="120"/>
      <c r="I22" s="120"/>
      <c r="J22" s="120"/>
      <c r="K22" s="120"/>
      <c r="L22" s="120"/>
      <c r="M22" s="127"/>
    </row>
    <row r="23" spans="2:13" ht="12.75">
      <c r="B23" s="126"/>
      <c r="C23" s="120"/>
      <c r="D23" s="120"/>
      <c r="E23" s="173"/>
      <c r="F23" s="173"/>
      <c r="G23" s="120"/>
      <c r="H23" s="120"/>
      <c r="I23" s="120"/>
      <c r="J23" s="120"/>
      <c r="K23" s="120"/>
      <c r="L23" s="120"/>
      <c r="M23" s="127"/>
    </row>
    <row r="24" spans="2:13" ht="12.75">
      <c r="B24" s="126"/>
      <c r="C24" s="120"/>
      <c r="D24" s="120"/>
      <c r="E24" s="173"/>
      <c r="F24" s="173"/>
      <c r="G24" s="120"/>
      <c r="H24" s="120"/>
      <c r="I24" s="120"/>
      <c r="J24" s="120"/>
      <c r="K24" s="120"/>
      <c r="L24" s="120"/>
      <c r="M24" s="127"/>
    </row>
    <row r="25" spans="2:13" ht="12.75">
      <c r="B25" s="126"/>
      <c r="C25" s="120"/>
      <c r="D25" s="120"/>
      <c r="E25" s="173"/>
      <c r="F25" s="173"/>
      <c r="G25" s="120"/>
      <c r="H25" s="120"/>
      <c r="I25" s="120"/>
      <c r="J25" s="120"/>
      <c r="K25" s="120"/>
      <c r="L25" s="120"/>
      <c r="M25" s="127"/>
    </row>
    <row r="26" spans="2:13" ht="12.75">
      <c r="B26" s="126"/>
      <c r="C26" s="113" t="s">
        <v>396</v>
      </c>
      <c r="D26" s="120"/>
      <c r="E26" s="173"/>
      <c r="F26" s="173"/>
      <c r="G26" s="120"/>
      <c r="H26" s="120"/>
      <c r="I26" s="120"/>
      <c r="J26" s="120"/>
      <c r="K26" s="120"/>
      <c r="L26" s="120"/>
      <c r="M26" s="127"/>
    </row>
    <row r="27" spans="2:13" ht="12.75">
      <c r="B27" s="126"/>
      <c r="C27" s="113" t="s">
        <v>559</v>
      </c>
      <c r="D27" s="120"/>
      <c r="E27" s="173"/>
      <c r="F27" s="173"/>
      <c r="G27" s="120"/>
      <c r="H27" s="120"/>
      <c r="I27" s="120"/>
      <c r="J27" s="120"/>
      <c r="K27" s="120"/>
      <c r="L27" s="120"/>
      <c r="M27" s="127"/>
    </row>
    <row r="28" spans="2:13" ht="12.75">
      <c r="B28" s="126"/>
      <c r="C28" s="128"/>
      <c r="D28" s="120"/>
      <c r="E28" s="173"/>
      <c r="F28" s="173"/>
      <c r="G28" s="120"/>
      <c r="H28" s="120"/>
      <c r="I28" s="120"/>
      <c r="J28" s="120"/>
      <c r="K28" s="120"/>
      <c r="L28" s="120"/>
      <c r="M28" s="127"/>
    </row>
    <row r="29" spans="2:13" ht="12.75">
      <c r="B29" s="126"/>
      <c r="C29" s="306" t="s">
        <v>389</v>
      </c>
      <c r="D29" s="120"/>
      <c r="E29" s="307" t="s">
        <v>292</v>
      </c>
      <c r="F29" s="307"/>
      <c r="G29" s="307"/>
      <c r="H29" s="120"/>
      <c r="I29" s="120"/>
      <c r="J29" s="120"/>
      <c r="K29" s="120"/>
      <c r="L29" s="120"/>
      <c r="M29" s="127"/>
    </row>
    <row r="30" spans="2:13" ht="12.75">
      <c r="B30" s="126"/>
      <c r="C30" s="306"/>
      <c r="D30" s="120"/>
      <c r="E30" s="271" t="s">
        <v>34</v>
      </c>
      <c r="F30" s="271" t="s">
        <v>5</v>
      </c>
      <c r="G30" s="272" t="s">
        <v>151</v>
      </c>
      <c r="H30" s="120"/>
      <c r="I30" s="120"/>
      <c r="J30" s="120"/>
      <c r="K30" s="120"/>
      <c r="L30" s="120"/>
      <c r="M30" s="127"/>
    </row>
    <row r="31" spans="2:13" ht="12.75">
      <c r="B31" s="126"/>
      <c r="C31" s="116" t="s">
        <v>392</v>
      </c>
      <c r="D31" s="120"/>
      <c r="E31" s="174">
        <v>672</v>
      </c>
      <c r="F31" s="175">
        <v>25</v>
      </c>
      <c r="G31" s="119">
        <v>17.6056338028169</v>
      </c>
      <c r="H31" s="120"/>
      <c r="I31" s="120"/>
      <c r="J31" s="120"/>
      <c r="K31" s="120"/>
      <c r="L31" s="120"/>
      <c r="M31" s="127"/>
    </row>
    <row r="32" spans="2:13" ht="12.75">
      <c r="B32" s="126"/>
      <c r="C32" s="117" t="s">
        <v>393</v>
      </c>
      <c r="D32" s="120"/>
      <c r="E32" s="176">
        <v>753</v>
      </c>
      <c r="F32" s="173">
        <v>23</v>
      </c>
      <c r="G32" s="121">
        <v>16.19718309859155</v>
      </c>
      <c r="H32" s="120"/>
      <c r="I32" s="120"/>
      <c r="J32" s="120"/>
      <c r="K32" s="120"/>
      <c r="L32" s="120"/>
      <c r="M32" s="127"/>
    </row>
    <row r="33" spans="2:13" ht="12.75">
      <c r="B33" s="126"/>
      <c r="C33" s="117" t="s">
        <v>391</v>
      </c>
      <c r="D33" s="120"/>
      <c r="E33" s="176">
        <v>780</v>
      </c>
      <c r="F33" s="173">
        <v>63</v>
      </c>
      <c r="G33" s="121">
        <v>44.36619718309859</v>
      </c>
      <c r="H33" s="120"/>
      <c r="I33" s="120"/>
      <c r="J33" s="120"/>
      <c r="K33" s="120"/>
      <c r="L33" s="120"/>
      <c r="M33" s="127"/>
    </row>
    <row r="34" spans="2:13" ht="12.75">
      <c r="B34" s="126"/>
      <c r="C34" s="117" t="s">
        <v>390</v>
      </c>
      <c r="D34" s="120"/>
      <c r="E34" s="176">
        <v>723</v>
      </c>
      <c r="F34" s="173">
        <v>14</v>
      </c>
      <c r="G34" s="121">
        <v>9.859154929577464</v>
      </c>
      <c r="H34" s="120"/>
      <c r="I34" s="120"/>
      <c r="J34" s="120"/>
      <c r="K34" s="120"/>
      <c r="L34" s="120"/>
      <c r="M34" s="127"/>
    </row>
    <row r="35" spans="2:13" ht="12.75">
      <c r="B35" s="126"/>
      <c r="C35" s="118" t="s">
        <v>395</v>
      </c>
      <c r="D35" s="81"/>
      <c r="E35" s="177">
        <v>685</v>
      </c>
      <c r="F35" s="178">
        <v>142</v>
      </c>
      <c r="G35" s="122">
        <v>100</v>
      </c>
      <c r="H35" s="120"/>
      <c r="I35" s="120"/>
      <c r="J35" s="120"/>
      <c r="K35" s="120"/>
      <c r="L35" s="120"/>
      <c r="M35" s="127"/>
    </row>
    <row r="36" spans="2:13" ht="12.75">
      <c r="B36" s="126"/>
      <c r="C36" s="120"/>
      <c r="D36" s="120"/>
      <c r="E36" s="173"/>
      <c r="F36" s="173"/>
      <c r="G36" s="120"/>
      <c r="H36" s="120"/>
      <c r="I36" s="120"/>
      <c r="J36" s="120"/>
      <c r="K36" s="120"/>
      <c r="L36" s="120"/>
      <c r="M36" s="127"/>
    </row>
    <row r="37" spans="2:13" ht="12.75">
      <c r="B37" s="126"/>
      <c r="C37" s="120"/>
      <c r="D37" s="120"/>
      <c r="E37" s="173"/>
      <c r="F37" s="173"/>
      <c r="G37" s="120"/>
      <c r="H37" s="120"/>
      <c r="I37" s="120"/>
      <c r="J37" s="120"/>
      <c r="K37" s="120"/>
      <c r="L37" s="120"/>
      <c r="M37" s="127"/>
    </row>
    <row r="38" spans="2:13" ht="12.75">
      <c r="B38" s="126"/>
      <c r="C38" s="120"/>
      <c r="D38" s="120"/>
      <c r="E38" s="173"/>
      <c r="F38" s="173"/>
      <c r="G38" s="120"/>
      <c r="H38" s="120"/>
      <c r="I38" s="120"/>
      <c r="J38" s="120"/>
      <c r="K38" s="120"/>
      <c r="L38" s="120"/>
      <c r="M38" s="127"/>
    </row>
    <row r="39" spans="2:13" ht="12.75">
      <c r="B39" s="126"/>
      <c r="C39" s="120"/>
      <c r="D39" s="120"/>
      <c r="E39" s="173"/>
      <c r="F39" s="173"/>
      <c r="G39" s="120"/>
      <c r="H39" s="120"/>
      <c r="I39" s="120"/>
      <c r="J39" s="120"/>
      <c r="K39" s="120"/>
      <c r="L39" s="120"/>
      <c r="M39" s="127"/>
    </row>
    <row r="40" spans="2:13" ht="12.75">
      <c r="B40" s="126"/>
      <c r="C40" s="120"/>
      <c r="D40" s="120"/>
      <c r="E40" s="173"/>
      <c r="F40" s="173"/>
      <c r="G40" s="120"/>
      <c r="H40" s="120"/>
      <c r="I40" s="120"/>
      <c r="J40" s="120"/>
      <c r="K40" s="120"/>
      <c r="L40" s="120"/>
      <c r="M40" s="127"/>
    </row>
    <row r="41" spans="2:13" ht="12.75">
      <c r="B41" s="126"/>
      <c r="C41" s="128"/>
      <c r="D41" s="120"/>
      <c r="E41" s="173"/>
      <c r="F41" s="173"/>
      <c r="G41" s="120"/>
      <c r="H41" s="120"/>
      <c r="I41" s="120"/>
      <c r="J41" s="120"/>
      <c r="K41" s="120"/>
      <c r="L41" s="120"/>
      <c r="M41" s="127"/>
    </row>
    <row r="42" spans="2:13" ht="12.75">
      <c r="B42" s="126"/>
      <c r="C42" s="306" t="s">
        <v>389</v>
      </c>
      <c r="D42" s="120"/>
      <c r="E42" s="307" t="s">
        <v>394</v>
      </c>
      <c r="F42" s="307"/>
      <c r="G42" s="307"/>
      <c r="H42" s="120"/>
      <c r="I42" s="120"/>
      <c r="J42" s="120"/>
      <c r="K42" s="120"/>
      <c r="L42" s="120"/>
      <c r="M42" s="127"/>
    </row>
    <row r="43" spans="2:13" ht="12.75">
      <c r="B43" s="126"/>
      <c r="C43" s="306"/>
      <c r="D43" s="120"/>
      <c r="E43" s="271" t="s">
        <v>34</v>
      </c>
      <c r="F43" s="271" t="s">
        <v>5</v>
      </c>
      <c r="G43" s="272" t="s">
        <v>151</v>
      </c>
      <c r="H43" s="120"/>
      <c r="I43" s="120"/>
      <c r="J43" s="120"/>
      <c r="K43" s="120"/>
      <c r="L43" s="120"/>
      <c r="M43" s="127"/>
    </row>
    <row r="44" spans="2:13" ht="12.75">
      <c r="B44" s="126"/>
      <c r="C44" s="116" t="s">
        <v>392</v>
      </c>
      <c r="D44" s="120"/>
      <c r="E44" s="174">
        <v>2431</v>
      </c>
      <c r="F44" s="175">
        <v>158</v>
      </c>
      <c r="G44" s="119">
        <v>0.03330410441469091</v>
      </c>
      <c r="H44" s="120"/>
      <c r="I44" s="120"/>
      <c r="J44" s="120"/>
      <c r="K44" s="120"/>
      <c r="L44" s="120"/>
      <c r="M44" s="127"/>
    </row>
    <row r="45" spans="2:13" ht="12.75">
      <c r="B45" s="126"/>
      <c r="C45" s="117" t="s">
        <v>393</v>
      </c>
      <c r="D45" s="120"/>
      <c r="E45" s="176">
        <v>5435</v>
      </c>
      <c r="F45" s="173">
        <v>176</v>
      </c>
      <c r="G45" s="121">
        <v>0.03709824289231392</v>
      </c>
      <c r="H45" s="120"/>
      <c r="I45" s="120"/>
      <c r="J45" s="120"/>
      <c r="K45" s="120"/>
      <c r="L45" s="120"/>
      <c r="M45" s="127"/>
    </row>
    <row r="46" spans="2:13" ht="12.75">
      <c r="B46" s="126"/>
      <c r="C46" s="117" t="s">
        <v>391</v>
      </c>
      <c r="D46" s="120"/>
      <c r="E46" s="176">
        <v>6552</v>
      </c>
      <c r="F46" s="173">
        <v>378</v>
      </c>
      <c r="G46" s="121">
        <v>0.0796769080300833</v>
      </c>
      <c r="H46" s="120"/>
      <c r="I46" s="120"/>
      <c r="J46" s="120"/>
      <c r="K46" s="120"/>
      <c r="L46" s="120"/>
      <c r="M46" s="127"/>
    </row>
    <row r="47" spans="2:13" ht="12.75">
      <c r="B47" s="126"/>
      <c r="C47" s="117" t="s">
        <v>390</v>
      </c>
      <c r="D47" s="120"/>
      <c r="E47" s="176">
        <v>2478</v>
      </c>
      <c r="F47" s="173">
        <v>243</v>
      </c>
      <c r="G47" s="121">
        <v>0.05122086944791069</v>
      </c>
      <c r="H47" s="120"/>
      <c r="I47" s="120"/>
      <c r="J47" s="120"/>
      <c r="K47" s="120"/>
      <c r="L47" s="120"/>
      <c r="M47" s="127"/>
    </row>
    <row r="48" spans="2:13" ht="12.75">
      <c r="B48" s="126"/>
      <c r="C48" s="118" t="s">
        <v>395</v>
      </c>
      <c r="D48" s="81"/>
      <c r="E48" s="177">
        <v>521827</v>
      </c>
      <c r="F48" s="178">
        <v>474416</v>
      </c>
      <c r="G48" s="122">
        <v>100</v>
      </c>
      <c r="H48" s="120"/>
      <c r="I48" s="120"/>
      <c r="J48" s="120"/>
      <c r="K48" s="120"/>
      <c r="L48" s="120"/>
      <c r="M48" s="127"/>
    </row>
    <row r="49" spans="2:13" ht="12.75">
      <c r="B49" s="126"/>
      <c r="C49" s="120"/>
      <c r="D49" s="120"/>
      <c r="E49" s="173"/>
      <c r="F49" s="173"/>
      <c r="G49" s="120"/>
      <c r="H49" s="120"/>
      <c r="I49" s="120"/>
      <c r="J49" s="120"/>
      <c r="K49" s="120"/>
      <c r="L49" s="120"/>
      <c r="M49" s="127"/>
    </row>
    <row r="50" spans="2:13" ht="12.75">
      <c r="B50" s="126"/>
      <c r="C50" s="120"/>
      <c r="D50" s="120"/>
      <c r="E50" s="173"/>
      <c r="F50" s="173"/>
      <c r="G50" s="120"/>
      <c r="H50" s="120"/>
      <c r="I50" s="120"/>
      <c r="J50" s="120"/>
      <c r="K50" s="120"/>
      <c r="L50" s="120"/>
      <c r="M50" s="127"/>
    </row>
    <row r="51" spans="2:13" ht="12.75">
      <c r="B51" s="126"/>
      <c r="H51" s="120"/>
      <c r="I51" s="120"/>
      <c r="J51" s="120"/>
      <c r="K51" s="120"/>
      <c r="L51" s="120"/>
      <c r="M51" s="127"/>
    </row>
    <row r="52" spans="2:13" ht="13.5" thickBot="1">
      <c r="B52" s="129"/>
      <c r="C52" s="130"/>
      <c r="D52" s="130"/>
      <c r="E52" s="179"/>
      <c r="F52" s="179"/>
      <c r="G52" s="130"/>
      <c r="H52" s="130"/>
      <c r="I52" s="130"/>
      <c r="J52" s="130"/>
      <c r="K52" s="130"/>
      <c r="L52" s="130"/>
      <c r="M52" s="131"/>
    </row>
  </sheetData>
  <sheetProtection/>
  <mergeCells count="7">
    <mergeCell ref="J13:K13"/>
    <mergeCell ref="C14:C15"/>
    <mergeCell ref="E14:G14"/>
    <mergeCell ref="C29:C30"/>
    <mergeCell ref="E29:G29"/>
    <mergeCell ref="C42:C43"/>
    <mergeCell ref="E42:G42"/>
  </mergeCells>
  <dataValidations count="9">
    <dataValidation allowBlank="1" showInputMessage="1" showErrorMessage="1" promptTitle="choices" prompt="the number of mainscheme choices (applications) the applicants from the competitor group made, these are the applications listed in the application form" sqref="E30"/>
    <dataValidation allowBlank="1" showInputMessage="1" showErrorMessage="1" promptTitle="acceptances" prompt="the number of applicants from the competitor group which accepted a place at an institution" sqref="F30"/>
    <dataValidation allowBlank="1" showInputMessage="1" showErrorMessage="1" promptTitle="% total accepts" prompt="the percentage of acceptances out of the total acceptances for the competitor group" sqref="G30"/>
    <dataValidation allowBlank="1" showInputMessage="1" showErrorMessage="1" promptTitle="choices" prompt="the number of mainscheme choices (applications) the applicants from your centre made, these are the applications listed in the application form" sqref="E15"/>
    <dataValidation allowBlank="1" showInputMessage="1" showErrorMessage="1" promptTitle="acceptances" prompt="the number of applicants from your centre which accepted a place at an institution" sqref="F15"/>
    <dataValidation allowBlank="1" showInputMessage="1" showErrorMessage="1" promptTitle="% total accepts" prompt="the percentage of acceptances out of the total acceptances for your centre" sqref="G15"/>
    <dataValidation allowBlank="1" showInputMessage="1" showErrorMessage="1" promptTitle="choices" prompt="the number of mainscheme choices (applications) the applicants to UCAS made, these are the applications listed in the application form" sqref="E43"/>
    <dataValidation allowBlank="1" showInputMessage="1" showErrorMessage="1" promptTitle="acceptances" prompt="the number of applicants to UCAS which accepted a place at an institution" sqref="F43"/>
    <dataValidation allowBlank="1" showInputMessage="1" showErrorMessage="1" promptTitle="% total accepts" prompt="the percentage of acceptances out of the total acceptances for UCAS" sqref="G4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B1:BF343"/>
  <sheetViews>
    <sheetView showGridLines="0" zoomScalePageLayoutView="0" workbookViewId="0" topLeftCell="A1">
      <selection activeCell="E27" sqref="E27"/>
    </sheetView>
  </sheetViews>
  <sheetFormatPr defaultColWidth="9.140625" defaultRowHeight="12.75"/>
  <cols>
    <col min="1" max="1" width="9.140625" style="150" customWidth="1"/>
    <col min="2" max="2" width="5.00390625" style="150" bestFit="1" customWidth="1"/>
    <col min="3" max="3" width="19.421875" style="150" customWidth="1"/>
    <col min="4" max="4" width="23.57421875" style="150" customWidth="1"/>
    <col min="5" max="6" width="13.28125" style="150" customWidth="1"/>
    <col min="7" max="7" width="14.57421875" style="150" bestFit="1" customWidth="1"/>
    <col min="8" max="8" width="15.57421875" style="150" bestFit="1" customWidth="1"/>
    <col min="9" max="10" width="13.28125" style="150" customWidth="1"/>
    <col min="11" max="11" width="14.57421875" style="150" bestFit="1" customWidth="1"/>
    <col min="12" max="12" width="15.57421875" style="151" bestFit="1" customWidth="1"/>
    <col min="13" max="13" width="2.421875" style="150" customWidth="1"/>
    <col min="14" max="34" width="9.140625" style="273" customWidth="1"/>
    <col min="35" max="52" width="9.140625" style="150" customWidth="1"/>
    <col min="53" max="58" width="9.140625" style="182" customWidth="1"/>
    <col min="59" max="16384" width="9.140625" style="150" customWidth="1"/>
  </cols>
  <sheetData>
    <row r="1" spans="18:34" ht="12.75">
      <c r="R1" s="274" t="s">
        <v>390</v>
      </c>
      <c r="S1" s="275">
        <v>1</v>
      </c>
      <c r="AB1" s="276" t="s">
        <v>404</v>
      </c>
      <c r="AC1" s="276" t="s">
        <v>403</v>
      </c>
      <c r="AD1" s="276" t="s">
        <v>402</v>
      </c>
      <c r="AE1" s="276" t="s">
        <v>401</v>
      </c>
      <c r="AF1" s="276" t="s">
        <v>400</v>
      </c>
      <c r="AG1" s="276" t="s">
        <v>399</v>
      </c>
      <c r="AH1" s="276" t="s">
        <v>398</v>
      </c>
    </row>
    <row r="2" spans="2:34" ht="12.75">
      <c r="B2" s="113" t="s">
        <v>559</v>
      </c>
      <c r="R2" s="274" t="s">
        <v>391</v>
      </c>
      <c r="S2" s="275">
        <v>2</v>
      </c>
      <c r="AB2" s="276">
        <v>1</v>
      </c>
      <c r="AC2" s="276" t="s">
        <v>9</v>
      </c>
      <c r="AD2" s="276" t="str">
        <f>AB2&amp;AC2</f>
        <v>1Group A Medicine &amp; Dentistry</v>
      </c>
      <c r="AE2" s="276">
        <v>270</v>
      </c>
      <c r="AF2" s="276">
        <v>21</v>
      </c>
      <c r="AG2" s="276">
        <v>0</v>
      </c>
      <c r="AH2" s="276">
        <v>0</v>
      </c>
    </row>
    <row r="3" spans="18:34" ht="12.75">
      <c r="R3" s="274" t="s">
        <v>392</v>
      </c>
      <c r="S3" s="275">
        <v>3</v>
      </c>
      <c r="AB3" s="276">
        <v>1</v>
      </c>
      <c r="AC3" s="276" t="s">
        <v>10</v>
      </c>
      <c r="AD3" s="276" t="str">
        <f aca="true" t="shared" si="0" ref="AD3:AD52">AB3&amp;AC3</f>
        <v>1Group B Subjects allied to Medicine</v>
      </c>
      <c r="AE3" s="276">
        <v>128</v>
      </c>
      <c r="AF3" s="276">
        <v>30</v>
      </c>
      <c r="AG3" s="276">
        <v>5</v>
      </c>
      <c r="AH3" s="276">
        <v>0</v>
      </c>
    </row>
    <row r="4" spans="18:34" ht="12.75">
      <c r="R4" s="274" t="s">
        <v>393</v>
      </c>
      <c r="S4" s="275">
        <v>4</v>
      </c>
      <c r="AB4" s="276">
        <v>1</v>
      </c>
      <c r="AC4" s="276" t="s">
        <v>11</v>
      </c>
      <c r="AD4" s="276" t="str">
        <f t="shared" si="0"/>
        <v>1Group C Biological Sciences</v>
      </c>
      <c r="AE4" s="276">
        <v>302</v>
      </c>
      <c r="AF4" s="276">
        <v>18</v>
      </c>
      <c r="AG4" s="276">
        <v>0</v>
      </c>
      <c r="AH4" s="276">
        <v>0</v>
      </c>
    </row>
    <row r="5" spans="12:34" ht="12.75">
      <c r="L5" s="3"/>
      <c r="R5" s="274"/>
      <c r="S5" s="275"/>
      <c r="AB5" s="276">
        <v>1</v>
      </c>
      <c r="AC5" s="276" t="s">
        <v>12</v>
      </c>
      <c r="AD5" s="276" t="str">
        <f t="shared" si="0"/>
        <v>1Group D Vet Sci,Ag &amp; related</v>
      </c>
      <c r="AE5" s="276">
        <v>217</v>
      </c>
      <c r="AF5" s="276">
        <v>20</v>
      </c>
      <c r="AG5" s="276">
        <v>3</v>
      </c>
      <c r="AH5" s="276">
        <v>2</v>
      </c>
    </row>
    <row r="6" spans="12:34" ht="13.5" thickBot="1">
      <c r="L6" s="150"/>
      <c r="R6" s="275"/>
      <c r="S6" s="275"/>
      <c r="AB6" s="276">
        <v>1</v>
      </c>
      <c r="AC6" s="276" t="s">
        <v>13</v>
      </c>
      <c r="AD6" s="276" t="str">
        <f t="shared" si="0"/>
        <v>1Group F Physical Sciences</v>
      </c>
      <c r="AE6" s="276">
        <v>455</v>
      </c>
      <c r="AF6" s="276">
        <v>30</v>
      </c>
      <c r="AG6" s="276">
        <v>2</v>
      </c>
      <c r="AH6" s="276">
        <v>0</v>
      </c>
    </row>
    <row r="7" spans="2:34" ht="12.75"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4"/>
      <c r="M7" s="155"/>
      <c r="R7" s="275"/>
      <c r="S7" s="275"/>
      <c r="AB7" s="276">
        <v>1</v>
      </c>
      <c r="AC7" s="276" t="s">
        <v>14</v>
      </c>
      <c r="AD7" s="276" t="str">
        <f t="shared" si="0"/>
        <v>1Group G Mathematical &amp; Comp Sci</v>
      </c>
      <c r="AE7" s="276">
        <v>242</v>
      </c>
      <c r="AF7" s="276">
        <v>15</v>
      </c>
      <c r="AG7" s="276">
        <v>0</v>
      </c>
      <c r="AH7" s="276">
        <v>0</v>
      </c>
    </row>
    <row r="8" spans="2:34" ht="12.75">
      <c r="B8" s="156"/>
      <c r="C8" s="145"/>
      <c r="D8" s="145"/>
      <c r="E8" s="145"/>
      <c r="F8" s="145"/>
      <c r="G8" s="145"/>
      <c r="H8" s="145"/>
      <c r="I8" s="145"/>
      <c r="J8" s="145"/>
      <c r="K8" s="145"/>
      <c r="L8" s="149"/>
      <c r="M8" s="157"/>
      <c r="R8" s="275"/>
      <c r="S8" s="275"/>
      <c r="AB8" s="276">
        <v>1</v>
      </c>
      <c r="AC8" s="276" t="s">
        <v>15</v>
      </c>
      <c r="AD8" s="276" t="str">
        <f t="shared" si="0"/>
        <v>1Group H Engineering</v>
      </c>
      <c r="AE8" s="276">
        <v>189</v>
      </c>
      <c r="AF8" s="276">
        <v>22</v>
      </c>
      <c r="AG8" s="276">
        <v>0</v>
      </c>
      <c r="AH8" s="276">
        <v>0</v>
      </c>
    </row>
    <row r="9" spans="2:34" ht="12.75">
      <c r="B9" s="156"/>
      <c r="C9" s="147" t="s">
        <v>405</v>
      </c>
      <c r="D9" s="147"/>
      <c r="E9" s="147"/>
      <c r="F9" s="145"/>
      <c r="G9" s="145"/>
      <c r="H9" s="145"/>
      <c r="I9" s="145"/>
      <c r="J9" s="145"/>
      <c r="K9" s="145"/>
      <c r="L9" s="149"/>
      <c r="M9" s="157"/>
      <c r="R9" s="275"/>
      <c r="S9" s="275"/>
      <c r="AB9" s="276">
        <v>1</v>
      </c>
      <c r="AC9" s="276" t="s">
        <v>16</v>
      </c>
      <c r="AD9" s="276" t="str">
        <f t="shared" si="0"/>
        <v>1Group J Technologies</v>
      </c>
      <c r="AE9" s="276">
        <v>444</v>
      </c>
      <c r="AF9" s="276">
        <v>38</v>
      </c>
      <c r="AG9" s="276">
        <v>0</v>
      </c>
      <c r="AH9" s="276">
        <v>0</v>
      </c>
    </row>
    <row r="10" spans="2:34" ht="12.75">
      <c r="B10" s="156"/>
      <c r="C10" s="230" t="s">
        <v>688</v>
      </c>
      <c r="D10" s="147"/>
      <c r="E10" s="147"/>
      <c r="F10" s="145"/>
      <c r="G10" s="145"/>
      <c r="H10" s="145"/>
      <c r="I10" s="145"/>
      <c r="J10" s="145"/>
      <c r="K10" s="145"/>
      <c r="L10" s="149"/>
      <c r="M10" s="157"/>
      <c r="R10" s="275"/>
      <c r="S10" s="275"/>
      <c r="AB10" s="276">
        <v>1</v>
      </c>
      <c r="AC10" s="276" t="s">
        <v>17</v>
      </c>
      <c r="AD10" s="276" t="str">
        <f t="shared" si="0"/>
        <v>1Group K Architecture,Build &amp; Plan</v>
      </c>
      <c r="AE10" s="276">
        <v>283</v>
      </c>
      <c r="AF10" s="276">
        <v>25</v>
      </c>
      <c r="AG10" s="276">
        <v>0</v>
      </c>
      <c r="AH10" s="276">
        <v>0</v>
      </c>
    </row>
    <row r="11" spans="2:34" ht="12.75">
      <c r="B11" s="156"/>
      <c r="D11" s="147"/>
      <c r="E11" s="147"/>
      <c r="F11" s="145"/>
      <c r="G11" s="145"/>
      <c r="H11" s="145"/>
      <c r="I11" s="145"/>
      <c r="J11" s="145"/>
      <c r="K11" s="145"/>
      <c r="L11" s="149"/>
      <c r="M11" s="157"/>
      <c r="R11" s="275"/>
      <c r="S11" s="275"/>
      <c r="AB11" s="276">
        <v>1</v>
      </c>
      <c r="AC11" s="276" t="s">
        <v>18</v>
      </c>
      <c r="AD11" s="276" t="str">
        <f t="shared" si="0"/>
        <v>1Group L Social Studies</v>
      </c>
      <c r="AE11" s="276">
        <v>353</v>
      </c>
      <c r="AF11" s="276">
        <v>16</v>
      </c>
      <c r="AG11" s="276">
        <v>4</v>
      </c>
      <c r="AH11" s="276">
        <v>1</v>
      </c>
    </row>
    <row r="12" spans="2:34" ht="12.75">
      <c r="B12" s="156"/>
      <c r="D12" s="147"/>
      <c r="E12" s="147"/>
      <c r="F12" s="145"/>
      <c r="G12" s="145"/>
      <c r="H12" s="145"/>
      <c r="I12" s="145"/>
      <c r="J12" s="145"/>
      <c r="K12" s="145"/>
      <c r="L12" s="149"/>
      <c r="M12" s="157"/>
      <c r="R12" s="275"/>
      <c r="S12" s="275"/>
      <c r="AB12" s="276">
        <v>1</v>
      </c>
      <c r="AC12" s="276" t="s">
        <v>19</v>
      </c>
      <c r="AD12" s="276" t="str">
        <f t="shared" si="0"/>
        <v>1Group M Law</v>
      </c>
      <c r="AE12" s="276">
        <v>256</v>
      </c>
      <c r="AF12" s="276">
        <v>39</v>
      </c>
      <c r="AG12" s="276">
        <v>0</v>
      </c>
      <c r="AH12" s="276">
        <v>0</v>
      </c>
    </row>
    <row r="13" spans="2:34" ht="12.75">
      <c r="B13" s="156"/>
      <c r="C13" s="181" t="s">
        <v>600</v>
      </c>
      <c r="D13" s="147"/>
      <c r="E13" s="147"/>
      <c r="F13" s="145"/>
      <c r="G13" s="145"/>
      <c r="H13" s="145"/>
      <c r="I13" s="145"/>
      <c r="J13" s="145"/>
      <c r="K13" s="145"/>
      <c r="L13" s="149"/>
      <c r="M13" s="157"/>
      <c r="AB13" s="276">
        <v>1</v>
      </c>
      <c r="AC13" s="276" t="s">
        <v>20</v>
      </c>
      <c r="AD13" s="276" t="str">
        <f t="shared" si="0"/>
        <v>1Group N Business &amp; Admin studies</v>
      </c>
      <c r="AE13" s="276">
        <v>299</v>
      </c>
      <c r="AF13" s="276">
        <v>39</v>
      </c>
      <c r="AG13" s="276">
        <v>0</v>
      </c>
      <c r="AH13" s="276">
        <v>0</v>
      </c>
    </row>
    <row r="14" spans="2:34" ht="12.75">
      <c r="B14" s="156"/>
      <c r="C14" s="165" t="s">
        <v>548</v>
      </c>
      <c r="D14" s="147"/>
      <c r="E14" s="147"/>
      <c r="F14" s="145"/>
      <c r="G14" s="145"/>
      <c r="H14" s="145"/>
      <c r="I14" s="145"/>
      <c r="J14" s="145"/>
      <c r="K14" s="145"/>
      <c r="L14" s="149"/>
      <c r="M14" s="157"/>
      <c r="AB14" s="276">
        <v>1</v>
      </c>
      <c r="AC14" s="276" t="s">
        <v>21</v>
      </c>
      <c r="AD14" s="276" t="str">
        <f t="shared" si="0"/>
        <v>1Group P Mass Comms and Documentation</v>
      </c>
      <c r="AE14" s="276">
        <v>258</v>
      </c>
      <c r="AF14" s="276">
        <v>37</v>
      </c>
      <c r="AG14" s="276">
        <v>0</v>
      </c>
      <c r="AH14" s="276">
        <v>0</v>
      </c>
    </row>
    <row r="15" spans="2:34" ht="12.75">
      <c r="B15" s="156"/>
      <c r="C15" s="165" t="s">
        <v>549</v>
      </c>
      <c r="D15" s="147"/>
      <c r="E15" s="147"/>
      <c r="F15" s="145"/>
      <c r="G15" s="145"/>
      <c r="H15" s="145"/>
      <c r="I15" s="145"/>
      <c r="J15" s="145"/>
      <c r="K15" s="145"/>
      <c r="L15" s="149"/>
      <c r="M15" s="157"/>
      <c r="AB15" s="276">
        <v>1</v>
      </c>
      <c r="AC15" s="276" t="s">
        <v>22</v>
      </c>
      <c r="AD15" s="276" t="str">
        <f t="shared" si="0"/>
        <v>1Group Q Linguistics, Classics &amp; related</v>
      </c>
      <c r="AE15" s="276">
        <v>224</v>
      </c>
      <c r="AF15" s="276">
        <v>38</v>
      </c>
      <c r="AG15" s="276">
        <v>0</v>
      </c>
      <c r="AH15" s="276">
        <v>0</v>
      </c>
    </row>
    <row r="16" spans="2:34" ht="12.75">
      <c r="B16" s="158"/>
      <c r="C16" s="147"/>
      <c r="D16" s="147"/>
      <c r="E16" s="147"/>
      <c r="F16" s="145"/>
      <c r="G16" s="145"/>
      <c r="H16" s="145"/>
      <c r="I16" s="145"/>
      <c r="J16" s="145"/>
      <c r="K16" s="145"/>
      <c r="L16" s="149"/>
      <c r="M16" s="157"/>
      <c r="AB16" s="276">
        <v>1</v>
      </c>
      <c r="AC16" s="276" t="s">
        <v>23</v>
      </c>
      <c r="AD16" s="276" t="str">
        <f t="shared" si="0"/>
        <v>1Group R European Langs, Lit &amp; related</v>
      </c>
      <c r="AE16" s="276">
        <v>454</v>
      </c>
      <c r="AF16" s="276">
        <v>31</v>
      </c>
      <c r="AG16" s="276">
        <v>0</v>
      </c>
      <c r="AH16" s="276">
        <v>0</v>
      </c>
    </row>
    <row r="17" spans="2:58" s="132" customFormat="1" ht="12.75">
      <c r="B17" s="148">
        <v>4</v>
      </c>
      <c r="C17" s="147"/>
      <c r="D17" s="147"/>
      <c r="E17" s="262" t="s">
        <v>689</v>
      </c>
      <c r="G17" s="145"/>
      <c r="H17" s="145"/>
      <c r="I17" s="145"/>
      <c r="J17" s="145"/>
      <c r="K17" s="145"/>
      <c r="L17" s="149"/>
      <c r="M17" s="157"/>
      <c r="N17" s="277" t="str">
        <f>$B$17&amp;C22</f>
        <v>4Group A Medicine &amp; Dentistry</v>
      </c>
      <c r="O17" s="277"/>
      <c r="P17" s="277"/>
      <c r="Q17" s="277"/>
      <c r="R17" s="277"/>
      <c r="S17" s="277"/>
      <c r="T17" s="277"/>
      <c r="U17" s="273"/>
      <c r="V17" s="273"/>
      <c r="W17" s="277"/>
      <c r="X17" s="277"/>
      <c r="Y17" s="277"/>
      <c r="Z17" s="277"/>
      <c r="AA17" s="277"/>
      <c r="AB17" s="276">
        <v>1</v>
      </c>
      <c r="AC17" s="276" t="s">
        <v>24</v>
      </c>
      <c r="AD17" s="276" t="str">
        <f t="shared" si="0"/>
        <v>1Group T Non-European Langs and related</v>
      </c>
      <c r="AE17" s="276">
        <v>351</v>
      </c>
      <c r="AF17" s="276">
        <v>29</v>
      </c>
      <c r="AG17" s="276">
        <v>0</v>
      </c>
      <c r="AH17" s="276">
        <v>0</v>
      </c>
      <c r="BA17" s="183"/>
      <c r="BB17" s="183"/>
      <c r="BC17" s="183"/>
      <c r="BD17" s="183"/>
      <c r="BE17" s="183"/>
      <c r="BF17" s="183"/>
    </row>
    <row r="18" spans="2:34" ht="12.75">
      <c r="B18" s="158"/>
      <c r="C18" s="147"/>
      <c r="D18" s="147"/>
      <c r="E18" s="147"/>
      <c r="F18" s="145"/>
      <c r="G18" s="145"/>
      <c r="H18" s="145"/>
      <c r="I18" s="145"/>
      <c r="J18" s="145"/>
      <c r="K18" s="145"/>
      <c r="L18" s="149"/>
      <c r="M18" s="157"/>
      <c r="N18" s="277" t="str">
        <f aca="true" t="shared" si="1" ref="N18:N42">$B$17&amp;C23</f>
        <v>4Group B Subjects allied to Medicine</v>
      </c>
      <c r="O18" s="277"/>
      <c r="Q18" s="277"/>
      <c r="R18" s="277"/>
      <c r="AB18" s="276">
        <v>1</v>
      </c>
      <c r="AC18" s="276" t="s">
        <v>25</v>
      </c>
      <c r="AD18" s="276" t="str">
        <f t="shared" si="0"/>
        <v>1Group V Hist &amp; Philosophical studies</v>
      </c>
      <c r="AE18" s="276">
        <v>350</v>
      </c>
      <c r="AF18" s="276">
        <v>42</v>
      </c>
      <c r="AG18" s="276">
        <v>0</v>
      </c>
      <c r="AH18" s="276">
        <v>0</v>
      </c>
    </row>
    <row r="19" spans="2:34" ht="12.75">
      <c r="B19" s="158"/>
      <c r="C19" s="47" t="s">
        <v>675</v>
      </c>
      <c r="D19" s="147"/>
      <c r="E19" s="147"/>
      <c r="F19" s="145"/>
      <c r="G19" s="145"/>
      <c r="H19" s="145"/>
      <c r="I19" s="145"/>
      <c r="J19" s="145"/>
      <c r="K19" s="145"/>
      <c r="L19" s="149"/>
      <c r="M19" s="157"/>
      <c r="N19" s="277" t="str">
        <f t="shared" si="1"/>
        <v>4Group C Biological Sciences</v>
      </c>
      <c r="O19" s="277"/>
      <c r="Q19" s="277"/>
      <c r="R19" s="277"/>
      <c r="AB19" s="276">
        <v>1</v>
      </c>
      <c r="AC19" s="276" t="s">
        <v>26</v>
      </c>
      <c r="AD19" s="276" t="str">
        <f t="shared" si="0"/>
        <v>1Group W Creative Arts &amp; Design</v>
      </c>
      <c r="AE19" s="276">
        <v>215</v>
      </c>
      <c r="AF19" s="276">
        <v>42</v>
      </c>
      <c r="AG19" s="276">
        <v>0</v>
      </c>
      <c r="AH19" s="276">
        <v>0</v>
      </c>
    </row>
    <row r="20" spans="2:34" ht="12.75">
      <c r="B20" s="156"/>
      <c r="C20" s="309" t="s">
        <v>8</v>
      </c>
      <c r="D20" s="309"/>
      <c r="E20" s="308" t="s">
        <v>308</v>
      </c>
      <c r="F20" s="308"/>
      <c r="G20" s="308"/>
      <c r="H20" s="308"/>
      <c r="I20" s="308" t="s">
        <v>292</v>
      </c>
      <c r="J20" s="308"/>
      <c r="K20" s="308"/>
      <c r="L20" s="308"/>
      <c r="M20" s="157"/>
      <c r="N20" s="277" t="str">
        <f t="shared" si="1"/>
        <v>4Group D Vet Sci,Ag &amp; related</v>
      </c>
      <c r="O20" s="277"/>
      <c r="Q20" s="277"/>
      <c r="R20" s="277"/>
      <c r="AB20" s="276">
        <v>1</v>
      </c>
      <c r="AC20" s="276" t="s">
        <v>27</v>
      </c>
      <c r="AD20" s="276" t="str">
        <f t="shared" si="0"/>
        <v>1Group X Education</v>
      </c>
      <c r="AE20" s="276">
        <v>259</v>
      </c>
      <c r="AF20" s="276">
        <v>34</v>
      </c>
      <c r="AG20" s="276">
        <v>0</v>
      </c>
      <c r="AH20" s="276">
        <v>0</v>
      </c>
    </row>
    <row r="21" spans="2:58" s="132" customFormat="1" ht="12.75">
      <c r="B21" s="156"/>
      <c r="C21" s="309"/>
      <c r="D21" s="309"/>
      <c r="E21" s="109" t="s">
        <v>34</v>
      </c>
      <c r="F21" s="109" t="s">
        <v>5</v>
      </c>
      <c r="G21" s="86" t="s">
        <v>151</v>
      </c>
      <c r="H21" s="164" t="s">
        <v>397</v>
      </c>
      <c r="I21" s="109" t="s">
        <v>34</v>
      </c>
      <c r="J21" s="109" t="s">
        <v>5</v>
      </c>
      <c r="K21" s="86" t="s">
        <v>151</v>
      </c>
      <c r="L21" s="164" t="s">
        <v>397</v>
      </c>
      <c r="M21" s="157"/>
      <c r="N21" s="277" t="str">
        <f t="shared" si="1"/>
        <v>4Group F Physical Sciences</v>
      </c>
      <c r="O21" s="277"/>
      <c r="P21" s="277"/>
      <c r="Q21" s="277"/>
      <c r="R21" s="277"/>
      <c r="S21" s="277"/>
      <c r="T21" s="277"/>
      <c r="U21" s="273"/>
      <c r="V21" s="273"/>
      <c r="W21" s="277"/>
      <c r="X21" s="277"/>
      <c r="Y21" s="277"/>
      <c r="Z21" s="277"/>
      <c r="AA21" s="277"/>
      <c r="AB21" s="276">
        <v>1</v>
      </c>
      <c r="AC21" s="276" t="s">
        <v>28</v>
      </c>
      <c r="AD21" s="276" t="str">
        <f t="shared" si="0"/>
        <v>1Y Combined arts</v>
      </c>
      <c r="AE21" s="276">
        <v>259</v>
      </c>
      <c r="AF21" s="276">
        <v>32</v>
      </c>
      <c r="AG21" s="276">
        <v>0</v>
      </c>
      <c r="AH21" s="276">
        <v>0</v>
      </c>
      <c r="BA21" s="183"/>
      <c r="BB21" s="183"/>
      <c r="BC21" s="183"/>
      <c r="BD21" s="183"/>
      <c r="BE21" s="183"/>
      <c r="BF21" s="183"/>
    </row>
    <row r="22" spans="2:34" ht="12.75">
      <c r="B22" s="159"/>
      <c r="C22" s="146" t="s">
        <v>9</v>
      </c>
      <c r="D22" s="147"/>
      <c r="E22" s="144">
        <f aca="true" t="shared" si="2" ref="E22:E47">IF(ISERROR(VLOOKUP(N17,ucasdata,4,FALSE)),0,VLOOKUP(N17,ucasdata,4,FALSE))</f>
        <v>0</v>
      </c>
      <c r="F22" s="143">
        <f aca="true" t="shared" si="3" ref="F22:F47">IF(ISERROR(VLOOKUP(N17,ucasdata,5,FALSE)),0,VLOOKUP(N17,ucasdata,5,FALSE))</f>
        <v>0</v>
      </c>
      <c r="G22" s="142">
        <f aca="true" t="shared" si="4" ref="G22:G47">IF($F$47=0,0,F22/$F$47*100)</f>
        <v>0</v>
      </c>
      <c r="H22" s="141">
        <f aca="true" t="shared" si="5" ref="H22:H47">IF(F22=0,0,E22/F22)</f>
        <v>0</v>
      </c>
      <c r="I22" s="143">
        <f>IF(ISERROR(VLOOKUP(N17,ucasdata,2,FALSE)),0,VLOOKUP(N17,ucasdata,2,FALSE))</f>
        <v>0</v>
      </c>
      <c r="J22" s="143">
        <f>IF(ISERROR(VLOOKUP(N17,ucasdata,3,FALSE)),0,VLOOKUP(N17,ucasdata,3,FALSE))</f>
        <v>0</v>
      </c>
      <c r="K22" s="142">
        <f aca="true" t="shared" si="6" ref="K22:K47">IF($J$47=0,0,J22/$J$47*100)</f>
        <v>0</v>
      </c>
      <c r="L22" s="141">
        <f aca="true" t="shared" si="7" ref="L22:L47">IF(J22=0,0,I22/J22)</f>
        <v>0</v>
      </c>
      <c r="M22" s="134"/>
      <c r="N22" s="277" t="str">
        <f t="shared" si="1"/>
        <v>4Group G Mathematical &amp; Comp Sci</v>
      </c>
      <c r="O22" s="277"/>
      <c r="Q22" s="277"/>
      <c r="R22" s="277"/>
      <c r="AB22" s="276">
        <v>1</v>
      </c>
      <c r="AC22" s="276" t="s">
        <v>29</v>
      </c>
      <c r="AD22" s="276" t="str">
        <f t="shared" si="0"/>
        <v>1Y Combined sciences</v>
      </c>
      <c r="AE22" s="276">
        <v>143</v>
      </c>
      <c r="AF22" s="276">
        <v>23</v>
      </c>
      <c r="AG22" s="276">
        <v>0</v>
      </c>
      <c r="AH22" s="276">
        <v>0</v>
      </c>
    </row>
    <row r="23" spans="2:34" ht="12.75">
      <c r="B23" s="156"/>
      <c r="C23" s="146" t="s">
        <v>10</v>
      </c>
      <c r="D23" s="145"/>
      <c r="E23" s="144">
        <f t="shared" si="2"/>
        <v>0</v>
      </c>
      <c r="F23" s="143">
        <f t="shared" si="3"/>
        <v>0</v>
      </c>
      <c r="G23" s="142">
        <f t="shared" si="4"/>
        <v>0</v>
      </c>
      <c r="H23" s="141">
        <f t="shared" si="5"/>
        <v>0</v>
      </c>
      <c r="I23" s="143">
        <f aca="true" t="shared" si="8" ref="I23:I47">IF(ISERROR(VLOOKUP(N18,ucasdata,3,FALSE)),0,VLOOKUP(N18,ucasdata,3,FALSE))</f>
        <v>44</v>
      </c>
      <c r="J23" s="143">
        <f aca="true" t="shared" si="9" ref="J23:J47">IF(ISERROR(VLOOKUP(N18,ucasdata,4,FALSE)),0,VLOOKUP(N18,ucasdata,4,FALSE))</f>
        <v>0</v>
      </c>
      <c r="K23" s="142">
        <f t="shared" si="6"/>
        <v>0</v>
      </c>
      <c r="L23" s="141">
        <f t="shared" si="7"/>
        <v>0</v>
      </c>
      <c r="M23" s="134"/>
      <c r="N23" s="277" t="str">
        <f t="shared" si="1"/>
        <v>4Group H Engineering</v>
      </c>
      <c r="O23" s="277"/>
      <c r="Q23" s="277"/>
      <c r="R23" s="277"/>
      <c r="AB23" s="276">
        <v>1</v>
      </c>
      <c r="AC23" s="276" t="s">
        <v>30</v>
      </c>
      <c r="AD23" s="276" t="str">
        <f t="shared" si="0"/>
        <v>1Y Combined social sciences</v>
      </c>
      <c r="AE23" s="276">
        <v>325</v>
      </c>
      <c r="AF23" s="276">
        <v>18</v>
      </c>
      <c r="AG23" s="276">
        <v>0</v>
      </c>
      <c r="AH23" s="276">
        <v>0</v>
      </c>
    </row>
    <row r="24" spans="2:34" ht="12.75">
      <c r="B24" s="156"/>
      <c r="C24" s="146" t="s">
        <v>11</v>
      </c>
      <c r="D24" s="145"/>
      <c r="E24" s="144">
        <f t="shared" si="2"/>
        <v>0</v>
      </c>
      <c r="F24" s="143">
        <f t="shared" si="3"/>
        <v>0</v>
      </c>
      <c r="G24" s="142">
        <f t="shared" si="4"/>
        <v>0</v>
      </c>
      <c r="H24" s="141">
        <f t="shared" si="5"/>
        <v>0</v>
      </c>
      <c r="I24" s="143">
        <f t="shared" si="8"/>
        <v>33</v>
      </c>
      <c r="J24" s="143">
        <f t="shared" si="9"/>
        <v>0</v>
      </c>
      <c r="K24" s="142">
        <f t="shared" si="6"/>
        <v>0</v>
      </c>
      <c r="L24" s="141">
        <f t="shared" si="7"/>
        <v>0</v>
      </c>
      <c r="M24" s="134"/>
      <c r="N24" s="277" t="str">
        <f t="shared" si="1"/>
        <v>4Group J Technologies</v>
      </c>
      <c r="O24" s="277"/>
      <c r="Q24" s="277"/>
      <c r="R24" s="277"/>
      <c r="AB24" s="276">
        <v>1</v>
      </c>
      <c r="AC24" s="276" t="s">
        <v>31</v>
      </c>
      <c r="AD24" s="276" t="str">
        <f t="shared" si="0"/>
        <v>1Y Sciences combined with social sciences or arts</v>
      </c>
      <c r="AE24" s="276">
        <v>247</v>
      </c>
      <c r="AF24" s="276">
        <v>32</v>
      </c>
      <c r="AG24" s="276">
        <v>0</v>
      </c>
      <c r="AH24" s="276">
        <v>0</v>
      </c>
    </row>
    <row r="25" spans="2:34" ht="12.75">
      <c r="B25" s="156"/>
      <c r="C25" s="146" t="s">
        <v>12</v>
      </c>
      <c r="D25" s="145"/>
      <c r="E25" s="144">
        <f t="shared" si="2"/>
        <v>5</v>
      </c>
      <c r="F25" s="143">
        <f t="shared" si="3"/>
        <v>1</v>
      </c>
      <c r="G25" s="142">
        <f t="shared" si="4"/>
        <v>14.285714285714285</v>
      </c>
      <c r="H25" s="141">
        <f t="shared" si="5"/>
        <v>5</v>
      </c>
      <c r="I25" s="143">
        <f t="shared" si="8"/>
        <v>34</v>
      </c>
      <c r="J25" s="143">
        <f t="shared" si="9"/>
        <v>5</v>
      </c>
      <c r="K25" s="142">
        <f t="shared" si="6"/>
        <v>21.73913043478261</v>
      </c>
      <c r="L25" s="141">
        <f t="shared" si="7"/>
        <v>6.8</v>
      </c>
      <c r="M25" s="134"/>
      <c r="N25" s="277" t="str">
        <f t="shared" si="1"/>
        <v>4Group K Architecture,Build &amp; Plan</v>
      </c>
      <c r="O25" s="277"/>
      <c r="Q25" s="277"/>
      <c r="R25" s="277"/>
      <c r="AB25" s="276">
        <v>1</v>
      </c>
      <c r="AC25" s="276" t="s">
        <v>32</v>
      </c>
      <c r="AD25" s="276" t="str">
        <f t="shared" si="0"/>
        <v>1Y Social sciences combined with arts</v>
      </c>
      <c r="AE25" s="276">
        <v>168</v>
      </c>
      <c r="AF25" s="276">
        <v>24</v>
      </c>
      <c r="AG25" s="276">
        <v>0</v>
      </c>
      <c r="AH25" s="276">
        <v>0</v>
      </c>
    </row>
    <row r="26" spans="2:34" ht="12.75">
      <c r="B26" s="159"/>
      <c r="C26" s="146" t="s">
        <v>13</v>
      </c>
      <c r="D26" s="147"/>
      <c r="E26" s="144">
        <f t="shared" si="2"/>
        <v>0</v>
      </c>
      <c r="F26" s="143">
        <f t="shared" si="3"/>
        <v>0</v>
      </c>
      <c r="G26" s="142">
        <f t="shared" si="4"/>
        <v>0</v>
      </c>
      <c r="H26" s="141">
        <f t="shared" si="5"/>
        <v>0</v>
      </c>
      <c r="I26" s="143">
        <f t="shared" si="8"/>
        <v>18</v>
      </c>
      <c r="J26" s="143">
        <f t="shared" si="9"/>
        <v>0</v>
      </c>
      <c r="K26" s="142">
        <f t="shared" si="6"/>
        <v>0</v>
      </c>
      <c r="L26" s="141">
        <f t="shared" si="7"/>
        <v>0</v>
      </c>
      <c r="M26" s="134"/>
      <c r="N26" s="277" t="str">
        <f t="shared" si="1"/>
        <v>4Group L Social Studies</v>
      </c>
      <c r="O26" s="277"/>
      <c r="Q26" s="277"/>
      <c r="R26" s="277"/>
      <c r="AB26" s="276">
        <v>1</v>
      </c>
      <c r="AC26" s="276" t="s">
        <v>33</v>
      </c>
      <c r="AD26" s="276" t="str">
        <f t="shared" si="0"/>
        <v>1Z General, other combined &amp; unknown</v>
      </c>
      <c r="AE26" s="276">
        <v>134</v>
      </c>
      <c r="AF26" s="276">
        <v>28</v>
      </c>
      <c r="AG26" s="276">
        <v>0</v>
      </c>
      <c r="AH26" s="276">
        <v>0</v>
      </c>
    </row>
    <row r="27" spans="2:34" ht="12.75">
      <c r="B27" s="156"/>
      <c r="C27" s="146" t="s">
        <v>14</v>
      </c>
      <c r="D27" s="145"/>
      <c r="E27" s="144">
        <f t="shared" si="2"/>
        <v>0</v>
      </c>
      <c r="F27" s="143">
        <f t="shared" si="3"/>
        <v>0</v>
      </c>
      <c r="G27" s="142">
        <f t="shared" si="4"/>
        <v>0</v>
      </c>
      <c r="H27" s="141">
        <f t="shared" si="5"/>
        <v>0</v>
      </c>
      <c r="I27" s="143">
        <f t="shared" si="8"/>
        <v>16</v>
      </c>
      <c r="J27" s="143">
        <f t="shared" si="9"/>
        <v>0</v>
      </c>
      <c r="K27" s="142">
        <f t="shared" si="6"/>
        <v>0</v>
      </c>
      <c r="L27" s="141">
        <f t="shared" si="7"/>
        <v>0</v>
      </c>
      <c r="M27" s="134"/>
      <c r="N27" s="277" t="str">
        <f t="shared" si="1"/>
        <v>4Group M Law</v>
      </c>
      <c r="O27" s="277"/>
      <c r="Q27" s="277"/>
      <c r="R27" s="277"/>
      <c r="AB27" s="276">
        <v>1</v>
      </c>
      <c r="AC27" s="276" t="s">
        <v>66</v>
      </c>
      <c r="AD27" s="276" t="str">
        <f t="shared" si="0"/>
        <v>1Total</v>
      </c>
      <c r="AE27" s="276">
        <v>6825</v>
      </c>
      <c r="AF27" s="276">
        <v>723</v>
      </c>
      <c r="AG27" s="276">
        <v>14</v>
      </c>
      <c r="AH27" s="276">
        <v>3</v>
      </c>
    </row>
    <row r="28" spans="2:34" ht="12.75">
      <c r="B28" s="156"/>
      <c r="C28" s="146" t="s">
        <v>15</v>
      </c>
      <c r="D28" s="145"/>
      <c r="E28" s="144">
        <f t="shared" si="2"/>
        <v>0</v>
      </c>
      <c r="F28" s="143">
        <f t="shared" si="3"/>
        <v>0</v>
      </c>
      <c r="G28" s="142">
        <f t="shared" si="4"/>
        <v>0</v>
      </c>
      <c r="H28" s="141">
        <f t="shared" si="5"/>
        <v>0</v>
      </c>
      <c r="I28" s="143">
        <f t="shared" si="8"/>
        <v>43</v>
      </c>
      <c r="J28" s="143">
        <f t="shared" si="9"/>
        <v>0</v>
      </c>
      <c r="K28" s="142">
        <f t="shared" si="6"/>
        <v>0</v>
      </c>
      <c r="L28" s="141">
        <f t="shared" si="7"/>
        <v>0</v>
      </c>
      <c r="M28" s="134"/>
      <c r="N28" s="277" t="str">
        <f t="shared" si="1"/>
        <v>4Group N Business &amp; Admin studies</v>
      </c>
      <c r="O28" s="277"/>
      <c r="Q28" s="277"/>
      <c r="R28" s="277"/>
      <c r="AB28" s="276">
        <v>2</v>
      </c>
      <c r="AC28" s="276" t="s">
        <v>9</v>
      </c>
      <c r="AD28" s="276" t="str">
        <f t="shared" si="0"/>
        <v>2Group A Medicine &amp; Dentistry</v>
      </c>
      <c r="AE28" s="276">
        <v>84</v>
      </c>
      <c r="AF28" s="276">
        <v>23</v>
      </c>
      <c r="AG28" s="276">
        <v>3</v>
      </c>
      <c r="AH28" s="276">
        <v>1</v>
      </c>
    </row>
    <row r="29" spans="2:34" ht="12.75">
      <c r="B29" s="156"/>
      <c r="C29" s="146" t="s">
        <v>16</v>
      </c>
      <c r="D29" s="145"/>
      <c r="E29" s="144">
        <f t="shared" si="2"/>
        <v>1</v>
      </c>
      <c r="F29" s="143">
        <f t="shared" si="3"/>
        <v>1</v>
      </c>
      <c r="G29" s="142">
        <f t="shared" si="4"/>
        <v>14.285714285714285</v>
      </c>
      <c r="H29" s="141">
        <f t="shared" si="5"/>
        <v>1</v>
      </c>
      <c r="I29" s="143">
        <f t="shared" si="8"/>
        <v>21</v>
      </c>
      <c r="J29" s="143">
        <f t="shared" si="9"/>
        <v>1</v>
      </c>
      <c r="K29" s="142">
        <f t="shared" si="6"/>
        <v>4.3478260869565215</v>
      </c>
      <c r="L29" s="141">
        <f t="shared" si="7"/>
        <v>21</v>
      </c>
      <c r="M29" s="134"/>
      <c r="N29" s="277" t="str">
        <f t="shared" si="1"/>
        <v>4Group P Mass Comms and Documentation</v>
      </c>
      <c r="O29" s="277"/>
      <c r="Q29" s="277"/>
      <c r="R29" s="277"/>
      <c r="AB29" s="276">
        <v>2</v>
      </c>
      <c r="AC29" s="276" t="s">
        <v>10</v>
      </c>
      <c r="AD29" s="276" t="str">
        <f t="shared" si="0"/>
        <v>2Group B Subjects allied to Medicine</v>
      </c>
      <c r="AE29" s="276">
        <v>448</v>
      </c>
      <c r="AF29" s="276">
        <v>34</v>
      </c>
      <c r="AG29" s="276">
        <v>5</v>
      </c>
      <c r="AH29" s="276">
        <v>2</v>
      </c>
    </row>
    <row r="30" spans="2:34" ht="12.75">
      <c r="B30" s="156"/>
      <c r="C30" s="146" t="s">
        <v>17</v>
      </c>
      <c r="D30" s="145"/>
      <c r="E30" s="144">
        <f t="shared" si="2"/>
        <v>0</v>
      </c>
      <c r="F30" s="143">
        <f t="shared" si="3"/>
        <v>0</v>
      </c>
      <c r="G30" s="142">
        <f t="shared" si="4"/>
        <v>0</v>
      </c>
      <c r="H30" s="141">
        <f t="shared" si="5"/>
        <v>0</v>
      </c>
      <c r="I30" s="143">
        <f t="shared" si="8"/>
        <v>29</v>
      </c>
      <c r="J30" s="143">
        <f t="shared" si="9"/>
        <v>0</v>
      </c>
      <c r="K30" s="142">
        <f t="shared" si="6"/>
        <v>0</v>
      </c>
      <c r="L30" s="141">
        <f t="shared" si="7"/>
        <v>0</v>
      </c>
      <c r="M30" s="134"/>
      <c r="N30" s="277" t="str">
        <f t="shared" si="1"/>
        <v>4Group Q Linguistics, Classics &amp; related</v>
      </c>
      <c r="O30" s="277"/>
      <c r="Q30" s="277"/>
      <c r="R30" s="277"/>
      <c r="AB30" s="276">
        <v>2</v>
      </c>
      <c r="AC30" s="276" t="s">
        <v>11</v>
      </c>
      <c r="AD30" s="276" t="str">
        <f t="shared" si="0"/>
        <v>2Group C Biological Sciences</v>
      </c>
      <c r="AE30" s="276">
        <v>91</v>
      </c>
      <c r="AF30" s="276">
        <v>23</v>
      </c>
      <c r="AG30" s="276">
        <v>6</v>
      </c>
      <c r="AH30" s="276">
        <v>0</v>
      </c>
    </row>
    <row r="31" spans="2:34" ht="12.75">
      <c r="B31" s="156"/>
      <c r="C31" s="146" t="s">
        <v>18</v>
      </c>
      <c r="D31" s="145"/>
      <c r="E31" s="144">
        <f t="shared" si="2"/>
        <v>2</v>
      </c>
      <c r="F31" s="143">
        <f t="shared" si="3"/>
        <v>0</v>
      </c>
      <c r="G31" s="142">
        <f t="shared" si="4"/>
        <v>0</v>
      </c>
      <c r="H31" s="141">
        <f t="shared" si="5"/>
        <v>0</v>
      </c>
      <c r="I31" s="143">
        <f t="shared" si="8"/>
        <v>24</v>
      </c>
      <c r="J31" s="143">
        <f t="shared" si="9"/>
        <v>2</v>
      </c>
      <c r="K31" s="142">
        <f t="shared" si="6"/>
        <v>8.695652173913043</v>
      </c>
      <c r="L31" s="141">
        <f t="shared" si="7"/>
        <v>12</v>
      </c>
      <c r="M31" s="134"/>
      <c r="N31" s="277" t="str">
        <f t="shared" si="1"/>
        <v>4Group R European Langs, Lit &amp; related</v>
      </c>
      <c r="O31" s="277"/>
      <c r="Q31" s="277"/>
      <c r="R31" s="277"/>
      <c r="AB31" s="276">
        <v>2</v>
      </c>
      <c r="AC31" s="276" t="s">
        <v>12</v>
      </c>
      <c r="AD31" s="276" t="str">
        <f t="shared" si="0"/>
        <v>2Group D Vet Sci,Ag &amp; related</v>
      </c>
      <c r="AE31" s="276">
        <v>412</v>
      </c>
      <c r="AF31" s="276">
        <v>45</v>
      </c>
      <c r="AG31" s="276">
        <v>3</v>
      </c>
      <c r="AH31" s="276">
        <v>0</v>
      </c>
    </row>
    <row r="32" spans="2:58" s="132" customFormat="1" ht="12.75">
      <c r="B32" s="156"/>
      <c r="C32" s="146" t="s">
        <v>19</v>
      </c>
      <c r="D32" s="145"/>
      <c r="E32" s="144">
        <f t="shared" si="2"/>
        <v>0</v>
      </c>
      <c r="F32" s="143">
        <f t="shared" si="3"/>
        <v>0</v>
      </c>
      <c r="G32" s="142">
        <f t="shared" si="4"/>
        <v>0</v>
      </c>
      <c r="H32" s="141">
        <f t="shared" si="5"/>
        <v>0</v>
      </c>
      <c r="I32" s="143">
        <f t="shared" si="8"/>
        <v>15</v>
      </c>
      <c r="J32" s="143">
        <f t="shared" si="9"/>
        <v>0</v>
      </c>
      <c r="K32" s="142">
        <f t="shared" si="6"/>
        <v>0</v>
      </c>
      <c r="L32" s="141">
        <f t="shared" si="7"/>
        <v>0</v>
      </c>
      <c r="M32" s="134"/>
      <c r="N32" s="277" t="str">
        <f t="shared" si="1"/>
        <v>4Group T Non-European Langs and related</v>
      </c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6">
        <v>2</v>
      </c>
      <c r="AC32" s="276" t="s">
        <v>13</v>
      </c>
      <c r="AD32" s="276" t="str">
        <f t="shared" si="0"/>
        <v>2Group F Physical Sciences</v>
      </c>
      <c r="AE32" s="276">
        <v>392</v>
      </c>
      <c r="AF32" s="276">
        <v>44</v>
      </c>
      <c r="AG32" s="276">
        <v>2</v>
      </c>
      <c r="AH32" s="276">
        <v>0</v>
      </c>
      <c r="BA32" s="183"/>
      <c r="BB32" s="183"/>
      <c r="BC32" s="183"/>
      <c r="BD32" s="183"/>
      <c r="BE32" s="183"/>
      <c r="BF32" s="183"/>
    </row>
    <row r="33" spans="2:34" ht="12.75">
      <c r="B33" s="156"/>
      <c r="C33" s="146" t="s">
        <v>20</v>
      </c>
      <c r="D33" s="145"/>
      <c r="E33" s="144">
        <f t="shared" si="2"/>
        <v>0</v>
      </c>
      <c r="F33" s="143">
        <f t="shared" si="3"/>
        <v>0</v>
      </c>
      <c r="G33" s="142">
        <f t="shared" si="4"/>
        <v>0</v>
      </c>
      <c r="H33" s="141">
        <f t="shared" si="5"/>
        <v>0</v>
      </c>
      <c r="I33" s="143">
        <f t="shared" si="8"/>
        <v>16</v>
      </c>
      <c r="J33" s="143">
        <f t="shared" si="9"/>
        <v>0</v>
      </c>
      <c r="K33" s="142">
        <f t="shared" si="6"/>
        <v>0</v>
      </c>
      <c r="L33" s="141">
        <f t="shared" si="7"/>
        <v>0</v>
      </c>
      <c r="M33" s="134"/>
      <c r="N33" s="277" t="str">
        <f t="shared" si="1"/>
        <v>4Group V Hist &amp; Philosophical studies</v>
      </c>
      <c r="O33" s="277"/>
      <c r="Q33" s="277"/>
      <c r="R33" s="277"/>
      <c r="AB33" s="276">
        <v>2</v>
      </c>
      <c r="AC33" s="276" t="s">
        <v>14</v>
      </c>
      <c r="AD33" s="276" t="str">
        <f t="shared" si="0"/>
        <v>2Group G Mathematical &amp; Comp Sci</v>
      </c>
      <c r="AE33" s="276">
        <v>156</v>
      </c>
      <c r="AF33" s="276">
        <v>19</v>
      </c>
      <c r="AG33" s="276">
        <v>7</v>
      </c>
      <c r="AH33" s="276">
        <v>1</v>
      </c>
    </row>
    <row r="34" spans="2:34" ht="12.75">
      <c r="B34" s="156"/>
      <c r="C34" s="146" t="s">
        <v>21</v>
      </c>
      <c r="D34" s="145"/>
      <c r="E34" s="144">
        <f t="shared" si="2"/>
        <v>0</v>
      </c>
      <c r="F34" s="143">
        <f t="shared" si="3"/>
        <v>0</v>
      </c>
      <c r="G34" s="142">
        <f t="shared" si="4"/>
        <v>0</v>
      </c>
      <c r="H34" s="141">
        <f t="shared" si="5"/>
        <v>0</v>
      </c>
      <c r="I34" s="143">
        <f t="shared" si="8"/>
        <v>35</v>
      </c>
      <c r="J34" s="143">
        <f t="shared" si="9"/>
        <v>0</v>
      </c>
      <c r="K34" s="142">
        <f t="shared" si="6"/>
        <v>0</v>
      </c>
      <c r="L34" s="141">
        <f t="shared" si="7"/>
        <v>0</v>
      </c>
      <c r="M34" s="134"/>
      <c r="N34" s="277" t="str">
        <f t="shared" si="1"/>
        <v>4Group W Creative Arts &amp; Design</v>
      </c>
      <c r="O34" s="277"/>
      <c r="Q34" s="277"/>
      <c r="R34" s="277"/>
      <c r="AB34" s="276">
        <v>2</v>
      </c>
      <c r="AC34" s="276" t="s">
        <v>15</v>
      </c>
      <c r="AD34" s="276" t="str">
        <f t="shared" si="0"/>
        <v>2Group H Engineering</v>
      </c>
      <c r="AE34" s="276">
        <v>125</v>
      </c>
      <c r="AF34" s="276">
        <v>32</v>
      </c>
      <c r="AG34" s="276">
        <v>8</v>
      </c>
      <c r="AH34" s="276">
        <v>2</v>
      </c>
    </row>
    <row r="35" spans="2:34" ht="12.75">
      <c r="B35" s="156"/>
      <c r="C35" s="146" t="s">
        <v>22</v>
      </c>
      <c r="D35" s="145"/>
      <c r="E35" s="144">
        <f t="shared" si="2"/>
        <v>5</v>
      </c>
      <c r="F35" s="143">
        <f t="shared" si="3"/>
        <v>3</v>
      </c>
      <c r="G35" s="142">
        <f t="shared" si="4"/>
        <v>42.857142857142854</v>
      </c>
      <c r="H35" s="141">
        <f t="shared" si="5"/>
        <v>1.6666666666666667</v>
      </c>
      <c r="I35" s="143">
        <f t="shared" si="8"/>
        <v>24</v>
      </c>
      <c r="J35" s="143">
        <f t="shared" si="9"/>
        <v>5</v>
      </c>
      <c r="K35" s="142">
        <f t="shared" si="6"/>
        <v>21.73913043478261</v>
      </c>
      <c r="L35" s="141">
        <f t="shared" si="7"/>
        <v>4.8</v>
      </c>
      <c r="M35" s="134"/>
      <c r="N35" s="277" t="str">
        <f t="shared" si="1"/>
        <v>4Group X Education</v>
      </c>
      <c r="O35" s="277"/>
      <c r="Q35" s="277"/>
      <c r="R35" s="277"/>
      <c r="AB35" s="276">
        <v>2</v>
      </c>
      <c r="AC35" s="276" t="s">
        <v>16</v>
      </c>
      <c r="AD35" s="276" t="str">
        <f t="shared" si="0"/>
        <v>2Group J Technologies</v>
      </c>
      <c r="AE35" s="276">
        <v>98</v>
      </c>
      <c r="AF35" s="276">
        <v>26</v>
      </c>
      <c r="AG35" s="276">
        <v>8</v>
      </c>
      <c r="AH35" s="276">
        <v>3</v>
      </c>
    </row>
    <row r="36" spans="2:34" ht="12.75">
      <c r="B36" s="156"/>
      <c r="C36" s="146" t="s">
        <v>23</v>
      </c>
      <c r="D36" s="145"/>
      <c r="E36" s="144">
        <f t="shared" si="2"/>
        <v>1</v>
      </c>
      <c r="F36" s="143">
        <f t="shared" si="3"/>
        <v>0</v>
      </c>
      <c r="G36" s="142">
        <f t="shared" si="4"/>
        <v>0</v>
      </c>
      <c r="H36" s="141">
        <f t="shared" si="5"/>
        <v>0</v>
      </c>
      <c r="I36" s="143">
        <f t="shared" si="8"/>
        <v>38</v>
      </c>
      <c r="J36" s="143">
        <f t="shared" si="9"/>
        <v>1</v>
      </c>
      <c r="K36" s="142">
        <f t="shared" si="6"/>
        <v>4.3478260869565215</v>
      </c>
      <c r="L36" s="141">
        <f t="shared" si="7"/>
        <v>38</v>
      </c>
      <c r="M36" s="134"/>
      <c r="N36" s="277" t="str">
        <f t="shared" si="1"/>
        <v>4Y Combined arts</v>
      </c>
      <c r="O36" s="277"/>
      <c r="Q36" s="277"/>
      <c r="R36" s="277"/>
      <c r="AB36" s="276">
        <v>2</v>
      </c>
      <c r="AC36" s="276" t="s">
        <v>17</v>
      </c>
      <c r="AD36" s="276" t="str">
        <f t="shared" si="0"/>
        <v>2Group K Architecture,Build &amp; Plan</v>
      </c>
      <c r="AE36" s="276">
        <v>408</v>
      </c>
      <c r="AF36" s="276">
        <v>18</v>
      </c>
      <c r="AG36" s="276">
        <v>3</v>
      </c>
      <c r="AH36" s="276">
        <v>0</v>
      </c>
    </row>
    <row r="37" spans="2:34" ht="12.75">
      <c r="B37" s="159"/>
      <c r="C37" s="146" t="s">
        <v>24</v>
      </c>
      <c r="D37" s="147"/>
      <c r="E37" s="144">
        <f t="shared" si="2"/>
        <v>0</v>
      </c>
      <c r="F37" s="143">
        <f t="shared" si="3"/>
        <v>0</v>
      </c>
      <c r="G37" s="142">
        <f t="shared" si="4"/>
        <v>0</v>
      </c>
      <c r="H37" s="141">
        <f t="shared" si="5"/>
        <v>0</v>
      </c>
      <c r="I37" s="143">
        <f t="shared" si="8"/>
        <v>41</v>
      </c>
      <c r="J37" s="143">
        <f t="shared" si="9"/>
        <v>0</v>
      </c>
      <c r="K37" s="142">
        <f t="shared" si="6"/>
        <v>0</v>
      </c>
      <c r="L37" s="141">
        <f t="shared" si="7"/>
        <v>0</v>
      </c>
      <c r="M37" s="134"/>
      <c r="N37" s="277" t="str">
        <f t="shared" si="1"/>
        <v>4Y Combined sciences</v>
      </c>
      <c r="O37" s="277"/>
      <c r="Q37" s="277"/>
      <c r="R37" s="277"/>
      <c r="AB37" s="276">
        <v>2</v>
      </c>
      <c r="AC37" s="276" t="s">
        <v>18</v>
      </c>
      <c r="AD37" s="276" t="str">
        <f t="shared" si="0"/>
        <v>2Group L Social Studies</v>
      </c>
      <c r="AE37" s="276">
        <v>432</v>
      </c>
      <c r="AF37" s="276">
        <v>30</v>
      </c>
      <c r="AG37" s="276">
        <v>0</v>
      </c>
      <c r="AH37" s="276">
        <v>0</v>
      </c>
    </row>
    <row r="38" spans="2:34" ht="12.75">
      <c r="B38" s="156"/>
      <c r="C38" s="146" t="s">
        <v>25</v>
      </c>
      <c r="D38" s="145"/>
      <c r="E38" s="144">
        <f t="shared" si="2"/>
        <v>0</v>
      </c>
      <c r="F38" s="143">
        <f t="shared" si="3"/>
        <v>0</v>
      </c>
      <c r="G38" s="142">
        <f t="shared" si="4"/>
        <v>0</v>
      </c>
      <c r="H38" s="141">
        <f t="shared" si="5"/>
        <v>0</v>
      </c>
      <c r="I38" s="143">
        <f t="shared" si="8"/>
        <v>39</v>
      </c>
      <c r="J38" s="143">
        <f t="shared" si="9"/>
        <v>0</v>
      </c>
      <c r="K38" s="142">
        <f t="shared" si="6"/>
        <v>0</v>
      </c>
      <c r="L38" s="141">
        <f t="shared" si="7"/>
        <v>0</v>
      </c>
      <c r="M38" s="134"/>
      <c r="N38" s="277" t="str">
        <f t="shared" si="1"/>
        <v>4Y Combined social sciences</v>
      </c>
      <c r="O38" s="277"/>
      <c r="Q38" s="277"/>
      <c r="R38" s="277"/>
      <c r="AB38" s="276">
        <v>2</v>
      </c>
      <c r="AC38" s="276" t="s">
        <v>19</v>
      </c>
      <c r="AD38" s="276" t="str">
        <f t="shared" si="0"/>
        <v>2Group M Law</v>
      </c>
      <c r="AE38" s="276">
        <v>391</v>
      </c>
      <c r="AF38" s="276">
        <v>22</v>
      </c>
      <c r="AG38" s="276">
        <v>2</v>
      </c>
      <c r="AH38" s="276">
        <v>2</v>
      </c>
    </row>
    <row r="39" spans="2:34" ht="12.75">
      <c r="B39" s="156"/>
      <c r="C39" s="146" t="s">
        <v>26</v>
      </c>
      <c r="D39" s="145"/>
      <c r="E39" s="144">
        <f t="shared" si="2"/>
        <v>4</v>
      </c>
      <c r="F39" s="143">
        <f t="shared" si="3"/>
        <v>2</v>
      </c>
      <c r="G39" s="142">
        <f t="shared" si="4"/>
        <v>28.57142857142857</v>
      </c>
      <c r="H39" s="141">
        <f t="shared" si="5"/>
        <v>2</v>
      </c>
      <c r="I39" s="143">
        <f t="shared" si="8"/>
        <v>45</v>
      </c>
      <c r="J39" s="143">
        <f t="shared" si="9"/>
        <v>4</v>
      </c>
      <c r="K39" s="142">
        <f t="shared" si="6"/>
        <v>17.391304347826086</v>
      </c>
      <c r="L39" s="141">
        <f t="shared" si="7"/>
        <v>11.25</v>
      </c>
      <c r="M39" s="134"/>
      <c r="N39" s="277" t="str">
        <f t="shared" si="1"/>
        <v>4Y Sciences combined with social sciences or arts</v>
      </c>
      <c r="O39" s="277"/>
      <c r="Q39" s="277"/>
      <c r="R39" s="277"/>
      <c r="AB39" s="276">
        <v>2</v>
      </c>
      <c r="AC39" s="276" t="s">
        <v>20</v>
      </c>
      <c r="AD39" s="276" t="str">
        <f t="shared" si="0"/>
        <v>2Group N Business &amp; Admin studies</v>
      </c>
      <c r="AE39" s="276">
        <v>228</v>
      </c>
      <c r="AF39" s="276">
        <v>42</v>
      </c>
      <c r="AG39" s="276">
        <v>3</v>
      </c>
      <c r="AH39" s="276">
        <v>1</v>
      </c>
    </row>
    <row r="40" spans="2:34" ht="12.75">
      <c r="B40" s="156"/>
      <c r="C40" s="146" t="s">
        <v>27</v>
      </c>
      <c r="D40" s="145"/>
      <c r="E40" s="144">
        <f t="shared" si="2"/>
        <v>2</v>
      </c>
      <c r="F40" s="143">
        <f t="shared" si="3"/>
        <v>0</v>
      </c>
      <c r="G40" s="142">
        <f t="shared" si="4"/>
        <v>0</v>
      </c>
      <c r="H40" s="141">
        <f t="shared" si="5"/>
        <v>0</v>
      </c>
      <c r="I40" s="143">
        <f t="shared" si="8"/>
        <v>19</v>
      </c>
      <c r="J40" s="143">
        <f t="shared" si="9"/>
        <v>2</v>
      </c>
      <c r="K40" s="142">
        <f t="shared" si="6"/>
        <v>8.695652173913043</v>
      </c>
      <c r="L40" s="141">
        <f t="shared" si="7"/>
        <v>9.5</v>
      </c>
      <c r="M40" s="134"/>
      <c r="N40" s="277" t="str">
        <f t="shared" si="1"/>
        <v>4Y Social sciences combined with arts</v>
      </c>
      <c r="O40" s="277"/>
      <c r="Q40" s="277"/>
      <c r="R40" s="277"/>
      <c r="AB40" s="276">
        <v>2</v>
      </c>
      <c r="AC40" s="276" t="s">
        <v>21</v>
      </c>
      <c r="AD40" s="276" t="str">
        <f t="shared" si="0"/>
        <v>2Group P Mass Comms and Documentation</v>
      </c>
      <c r="AE40" s="276">
        <v>184</v>
      </c>
      <c r="AF40" s="276">
        <v>42</v>
      </c>
      <c r="AG40" s="276">
        <v>5</v>
      </c>
      <c r="AH40" s="276">
        <v>2</v>
      </c>
    </row>
    <row r="41" spans="2:34" ht="12.75">
      <c r="B41" s="156"/>
      <c r="C41" s="146" t="s">
        <v>28</v>
      </c>
      <c r="D41" s="145"/>
      <c r="E41" s="144">
        <f t="shared" si="2"/>
        <v>0</v>
      </c>
      <c r="F41" s="143">
        <f t="shared" si="3"/>
        <v>0</v>
      </c>
      <c r="G41" s="142">
        <f t="shared" si="4"/>
        <v>0</v>
      </c>
      <c r="H41" s="141">
        <f t="shared" si="5"/>
        <v>0</v>
      </c>
      <c r="I41" s="143">
        <f t="shared" si="8"/>
        <v>38</v>
      </c>
      <c r="J41" s="143">
        <f t="shared" si="9"/>
        <v>0</v>
      </c>
      <c r="K41" s="142">
        <f t="shared" si="6"/>
        <v>0</v>
      </c>
      <c r="L41" s="141">
        <f t="shared" si="7"/>
        <v>0</v>
      </c>
      <c r="M41" s="134"/>
      <c r="N41" s="277" t="str">
        <f t="shared" si="1"/>
        <v>4Z General, other combined &amp; unknown</v>
      </c>
      <c r="O41" s="277"/>
      <c r="Q41" s="277"/>
      <c r="R41" s="277"/>
      <c r="AB41" s="276">
        <v>2</v>
      </c>
      <c r="AC41" s="276" t="s">
        <v>22</v>
      </c>
      <c r="AD41" s="276" t="str">
        <f t="shared" si="0"/>
        <v>2Group Q Linguistics, Classics &amp; related</v>
      </c>
      <c r="AE41" s="276">
        <v>191</v>
      </c>
      <c r="AF41" s="276">
        <v>37</v>
      </c>
      <c r="AG41" s="276">
        <v>0</v>
      </c>
      <c r="AH41" s="276">
        <v>0</v>
      </c>
    </row>
    <row r="42" spans="2:34" ht="12.75">
      <c r="B42" s="156"/>
      <c r="C42" s="146" t="s">
        <v>29</v>
      </c>
      <c r="D42" s="145"/>
      <c r="E42" s="144">
        <f t="shared" si="2"/>
        <v>0</v>
      </c>
      <c r="F42" s="143">
        <f t="shared" si="3"/>
        <v>0</v>
      </c>
      <c r="G42" s="142">
        <f t="shared" si="4"/>
        <v>0</v>
      </c>
      <c r="H42" s="141">
        <f t="shared" si="5"/>
        <v>0</v>
      </c>
      <c r="I42" s="143">
        <f t="shared" si="8"/>
        <v>35</v>
      </c>
      <c r="J42" s="143">
        <f t="shared" si="9"/>
        <v>0</v>
      </c>
      <c r="K42" s="142">
        <f t="shared" si="6"/>
        <v>0</v>
      </c>
      <c r="L42" s="141">
        <f t="shared" si="7"/>
        <v>0</v>
      </c>
      <c r="M42" s="134"/>
      <c r="N42" s="277" t="str">
        <f t="shared" si="1"/>
        <v>4Total</v>
      </c>
      <c r="O42" s="277"/>
      <c r="Q42" s="277"/>
      <c r="R42" s="277"/>
      <c r="AB42" s="276">
        <v>2</v>
      </c>
      <c r="AC42" s="276" t="s">
        <v>23</v>
      </c>
      <c r="AD42" s="276" t="str">
        <f t="shared" si="0"/>
        <v>2Group R European Langs, Lit &amp; related</v>
      </c>
      <c r="AE42" s="276">
        <v>384</v>
      </c>
      <c r="AF42" s="276">
        <v>45</v>
      </c>
      <c r="AG42" s="276">
        <v>2</v>
      </c>
      <c r="AH42" s="276">
        <v>0</v>
      </c>
    </row>
    <row r="43" spans="2:34" ht="12.75">
      <c r="B43" s="156"/>
      <c r="C43" s="146" t="s">
        <v>30</v>
      </c>
      <c r="D43" s="145"/>
      <c r="E43" s="144">
        <f t="shared" si="2"/>
        <v>0</v>
      </c>
      <c r="F43" s="143">
        <f t="shared" si="3"/>
        <v>0</v>
      </c>
      <c r="G43" s="142">
        <f t="shared" si="4"/>
        <v>0</v>
      </c>
      <c r="H43" s="141">
        <f t="shared" si="5"/>
        <v>0</v>
      </c>
      <c r="I43" s="143">
        <f t="shared" si="8"/>
        <v>43</v>
      </c>
      <c r="J43" s="143">
        <f t="shared" si="9"/>
        <v>0</v>
      </c>
      <c r="K43" s="142">
        <f t="shared" si="6"/>
        <v>0</v>
      </c>
      <c r="L43" s="141">
        <f t="shared" si="7"/>
        <v>0</v>
      </c>
      <c r="M43" s="134"/>
      <c r="N43" s="277"/>
      <c r="O43" s="277"/>
      <c r="Q43" s="277"/>
      <c r="R43" s="277"/>
      <c r="AB43" s="276">
        <v>2</v>
      </c>
      <c r="AC43" s="276" t="s">
        <v>24</v>
      </c>
      <c r="AD43" s="276" t="str">
        <f t="shared" si="0"/>
        <v>2Group T Non-European Langs and related</v>
      </c>
      <c r="AE43" s="276">
        <v>399</v>
      </c>
      <c r="AF43" s="276">
        <v>23</v>
      </c>
      <c r="AG43" s="276">
        <v>3</v>
      </c>
      <c r="AH43" s="276">
        <v>0</v>
      </c>
    </row>
    <row r="44" spans="2:58" s="132" customFormat="1" ht="12.75">
      <c r="B44" s="156"/>
      <c r="C44" s="146" t="s">
        <v>31</v>
      </c>
      <c r="D44" s="145"/>
      <c r="E44" s="144">
        <f t="shared" si="2"/>
        <v>0</v>
      </c>
      <c r="F44" s="143">
        <f t="shared" si="3"/>
        <v>0</v>
      </c>
      <c r="G44" s="142">
        <f t="shared" si="4"/>
        <v>0</v>
      </c>
      <c r="H44" s="141">
        <f t="shared" si="5"/>
        <v>0</v>
      </c>
      <c r="I44" s="143">
        <f t="shared" si="8"/>
        <v>38</v>
      </c>
      <c r="J44" s="143">
        <f t="shared" si="9"/>
        <v>0</v>
      </c>
      <c r="K44" s="142">
        <f t="shared" si="6"/>
        <v>0</v>
      </c>
      <c r="L44" s="141">
        <f t="shared" si="7"/>
        <v>0</v>
      </c>
      <c r="M44" s="134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6">
        <v>2</v>
      </c>
      <c r="AC44" s="276" t="s">
        <v>25</v>
      </c>
      <c r="AD44" s="276" t="str">
        <f t="shared" si="0"/>
        <v>2Group V Hist &amp; Philosophical studies</v>
      </c>
      <c r="AE44" s="276">
        <v>115</v>
      </c>
      <c r="AF44" s="276">
        <v>26</v>
      </c>
      <c r="AG44" s="276">
        <v>0</v>
      </c>
      <c r="AH44" s="276">
        <v>0</v>
      </c>
      <c r="BA44" s="183"/>
      <c r="BB44" s="183"/>
      <c r="BC44" s="183"/>
      <c r="BD44" s="183"/>
      <c r="BE44" s="183"/>
      <c r="BF44" s="183"/>
    </row>
    <row r="45" spans="2:34" ht="12.75">
      <c r="B45" s="156"/>
      <c r="C45" s="146" t="s">
        <v>32</v>
      </c>
      <c r="D45" s="145"/>
      <c r="E45" s="144">
        <f t="shared" si="2"/>
        <v>0</v>
      </c>
      <c r="F45" s="143">
        <f t="shared" si="3"/>
        <v>0</v>
      </c>
      <c r="G45" s="142">
        <f t="shared" si="4"/>
        <v>0</v>
      </c>
      <c r="H45" s="141">
        <f t="shared" si="5"/>
        <v>0</v>
      </c>
      <c r="I45" s="143">
        <f t="shared" si="8"/>
        <v>26</v>
      </c>
      <c r="J45" s="143">
        <f t="shared" si="9"/>
        <v>0</v>
      </c>
      <c r="K45" s="142">
        <f t="shared" si="6"/>
        <v>0</v>
      </c>
      <c r="L45" s="141">
        <f t="shared" si="7"/>
        <v>0</v>
      </c>
      <c r="M45" s="134"/>
      <c r="N45" s="277"/>
      <c r="O45" s="277"/>
      <c r="Q45" s="277"/>
      <c r="R45" s="277"/>
      <c r="AB45" s="276">
        <v>2</v>
      </c>
      <c r="AC45" s="276" t="s">
        <v>26</v>
      </c>
      <c r="AD45" s="276" t="str">
        <f t="shared" si="0"/>
        <v>2Group W Creative Arts &amp; Design</v>
      </c>
      <c r="AE45" s="276">
        <v>73</v>
      </c>
      <c r="AF45" s="276">
        <v>34</v>
      </c>
      <c r="AG45" s="276">
        <v>0</v>
      </c>
      <c r="AH45" s="276">
        <v>0</v>
      </c>
    </row>
    <row r="46" spans="2:34" ht="12.75">
      <c r="B46" s="156"/>
      <c r="C46" s="146" t="s">
        <v>33</v>
      </c>
      <c r="D46" s="145"/>
      <c r="E46" s="144">
        <f t="shared" si="2"/>
        <v>0</v>
      </c>
      <c r="F46" s="143">
        <f t="shared" si="3"/>
        <v>0</v>
      </c>
      <c r="G46" s="142">
        <f t="shared" si="4"/>
        <v>0</v>
      </c>
      <c r="H46" s="141">
        <f t="shared" si="5"/>
        <v>0</v>
      </c>
      <c r="I46" s="143">
        <f t="shared" si="8"/>
        <v>16</v>
      </c>
      <c r="J46" s="143">
        <f t="shared" si="9"/>
        <v>0</v>
      </c>
      <c r="K46" s="142">
        <f t="shared" si="6"/>
        <v>0</v>
      </c>
      <c r="L46" s="141">
        <f t="shared" si="7"/>
        <v>0</v>
      </c>
      <c r="M46" s="134"/>
      <c r="N46" s="277"/>
      <c r="O46" s="277"/>
      <c r="Q46" s="277"/>
      <c r="R46" s="277"/>
      <c r="AB46" s="276">
        <v>2</v>
      </c>
      <c r="AC46" s="276" t="s">
        <v>27</v>
      </c>
      <c r="AD46" s="276" t="str">
        <f t="shared" si="0"/>
        <v>2Group X Education</v>
      </c>
      <c r="AE46" s="276">
        <v>262</v>
      </c>
      <c r="AF46" s="276">
        <v>37</v>
      </c>
      <c r="AG46" s="276">
        <v>0</v>
      </c>
      <c r="AH46" s="276">
        <v>0</v>
      </c>
    </row>
    <row r="47" spans="2:34" ht="12.75">
      <c r="B47" s="156"/>
      <c r="C47" s="140" t="s">
        <v>66</v>
      </c>
      <c r="D47" s="139"/>
      <c r="E47" s="138">
        <f t="shared" si="2"/>
        <v>23</v>
      </c>
      <c r="F47" s="137">
        <f t="shared" si="3"/>
        <v>7</v>
      </c>
      <c r="G47" s="136">
        <f t="shared" si="4"/>
        <v>100</v>
      </c>
      <c r="H47" s="135">
        <f t="shared" si="5"/>
        <v>3.2857142857142856</v>
      </c>
      <c r="I47" s="137">
        <f t="shared" si="8"/>
        <v>753</v>
      </c>
      <c r="J47" s="137">
        <f t="shared" si="9"/>
        <v>23</v>
      </c>
      <c r="K47" s="136">
        <f t="shared" si="6"/>
        <v>100</v>
      </c>
      <c r="L47" s="135">
        <f t="shared" si="7"/>
        <v>32.73913043478261</v>
      </c>
      <c r="M47" s="134"/>
      <c r="N47" s="277"/>
      <c r="O47" s="277"/>
      <c r="Q47" s="277"/>
      <c r="R47" s="277"/>
      <c r="AB47" s="276">
        <v>2</v>
      </c>
      <c r="AC47" s="276" t="s">
        <v>28</v>
      </c>
      <c r="AD47" s="276" t="str">
        <f t="shared" si="0"/>
        <v>2Y Combined arts</v>
      </c>
      <c r="AE47" s="276">
        <v>362</v>
      </c>
      <c r="AF47" s="276">
        <v>28</v>
      </c>
      <c r="AG47" s="276">
        <v>3</v>
      </c>
      <c r="AH47" s="276">
        <v>1</v>
      </c>
    </row>
    <row r="48" spans="2:34" ht="13.5" thickBot="1">
      <c r="B48" s="160"/>
      <c r="C48" s="161"/>
      <c r="D48" s="161"/>
      <c r="E48" s="161"/>
      <c r="F48" s="161"/>
      <c r="G48" s="161"/>
      <c r="H48" s="161"/>
      <c r="I48" s="162"/>
      <c r="J48" s="162"/>
      <c r="K48" s="162"/>
      <c r="L48" s="162"/>
      <c r="M48" s="133"/>
      <c r="N48" s="277"/>
      <c r="O48" s="277"/>
      <c r="Q48" s="277"/>
      <c r="R48" s="277"/>
      <c r="AB48" s="276">
        <v>2</v>
      </c>
      <c r="AC48" s="276" t="s">
        <v>29</v>
      </c>
      <c r="AD48" s="276" t="str">
        <f t="shared" si="0"/>
        <v>2Y Combined sciences</v>
      </c>
      <c r="AE48" s="276">
        <v>313</v>
      </c>
      <c r="AF48" s="276">
        <v>18</v>
      </c>
      <c r="AG48" s="276">
        <v>0</v>
      </c>
      <c r="AH48" s="276">
        <v>0</v>
      </c>
    </row>
    <row r="49" spans="2:34" ht="12.75">
      <c r="B49" s="132"/>
      <c r="C49" s="132"/>
      <c r="D49" s="132"/>
      <c r="E49" s="132"/>
      <c r="F49" s="132"/>
      <c r="G49" s="132"/>
      <c r="H49" s="132"/>
      <c r="I49" s="163"/>
      <c r="J49" s="163"/>
      <c r="K49" s="163"/>
      <c r="L49" s="163"/>
      <c r="M49" s="132"/>
      <c r="N49" s="277"/>
      <c r="O49" s="277"/>
      <c r="Q49" s="277"/>
      <c r="R49" s="277"/>
      <c r="AB49" s="276">
        <v>2</v>
      </c>
      <c r="AC49" s="276" t="s">
        <v>30</v>
      </c>
      <c r="AD49" s="276" t="str">
        <f t="shared" si="0"/>
        <v>2Y Combined social sciences</v>
      </c>
      <c r="AE49" s="276">
        <v>151</v>
      </c>
      <c r="AF49" s="276">
        <v>37</v>
      </c>
      <c r="AG49" s="276">
        <v>0</v>
      </c>
      <c r="AH49" s="276">
        <v>0</v>
      </c>
    </row>
    <row r="50" spans="3:34" ht="12.75">
      <c r="C50" s="132"/>
      <c r="I50" s="151"/>
      <c r="J50" s="151"/>
      <c r="K50" s="151"/>
      <c r="M50" s="132"/>
      <c r="N50" s="277"/>
      <c r="O50" s="277"/>
      <c r="Q50" s="277"/>
      <c r="R50" s="277"/>
      <c r="AB50" s="276">
        <v>2</v>
      </c>
      <c r="AC50" s="276" t="s">
        <v>31</v>
      </c>
      <c r="AD50" s="276" t="str">
        <f t="shared" si="0"/>
        <v>2Y Sciences combined with social sciences or arts</v>
      </c>
      <c r="AE50" s="276">
        <v>178</v>
      </c>
      <c r="AF50" s="276">
        <v>29</v>
      </c>
      <c r="AG50" s="276">
        <v>0</v>
      </c>
      <c r="AH50" s="276">
        <v>0</v>
      </c>
    </row>
    <row r="51" spans="3:34" ht="12.75">
      <c r="C51" s="132"/>
      <c r="I51" s="151"/>
      <c r="J51" s="151"/>
      <c r="K51" s="151"/>
      <c r="M51" s="132"/>
      <c r="N51" s="277"/>
      <c r="O51" s="277"/>
      <c r="Q51" s="277"/>
      <c r="R51" s="277"/>
      <c r="AB51" s="276">
        <v>2</v>
      </c>
      <c r="AC51" s="276" t="s">
        <v>32</v>
      </c>
      <c r="AD51" s="276" t="str">
        <f t="shared" si="0"/>
        <v>2Y Social sciences combined with arts</v>
      </c>
      <c r="AE51" s="276">
        <v>148</v>
      </c>
      <c r="AF51" s="276">
        <v>42</v>
      </c>
      <c r="AG51" s="276">
        <v>0</v>
      </c>
      <c r="AH51" s="276">
        <v>0</v>
      </c>
    </row>
    <row r="52" spans="3:34" ht="12.75">
      <c r="C52" s="132"/>
      <c r="I52" s="151"/>
      <c r="J52" s="151"/>
      <c r="K52" s="151"/>
      <c r="M52" s="132"/>
      <c r="N52" s="277"/>
      <c r="O52" s="277"/>
      <c r="Q52" s="277"/>
      <c r="R52" s="277"/>
      <c r="AB52" s="276">
        <v>2</v>
      </c>
      <c r="AC52" s="276" t="s">
        <v>33</v>
      </c>
      <c r="AD52" s="276" t="str">
        <f t="shared" si="0"/>
        <v>2Z General, other combined &amp; unknown</v>
      </c>
      <c r="AE52" s="276">
        <v>217</v>
      </c>
      <c r="AF52" s="276">
        <v>24</v>
      </c>
      <c r="AG52" s="276">
        <v>0</v>
      </c>
      <c r="AH52" s="276">
        <v>0</v>
      </c>
    </row>
    <row r="53" spans="2:58" s="132" customFormat="1" ht="12.75">
      <c r="B53" s="150"/>
      <c r="D53" s="150"/>
      <c r="E53" s="150"/>
      <c r="F53" s="150"/>
      <c r="G53" s="150"/>
      <c r="H53" s="150"/>
      <c r="I53" s="151"/>
      <c r="J53" s="151"/>
      <c r="K53" s="151"/>
      <c r="L53" s="151"/>
      <c r="N53" s="277"/>
      <c r="O53" s="277"/>
      <c r="P53" s="277"/>
      <c r="Q53" s="277"/>
      <c r="R53" s="277"/>
      <c r="S53" s="277"/>
      <c r="T53" s="277"/>
      <c r="U53" s="277"/>
      <c r="V53" s="277"/>
      <c r="W53" s="277"/>
      <c r="X53" s="277"/>
      <c r="Y53" s="277"/>
      <c r="Z53" s="277"/>
      <c r="AA53" s="277"/>
      <c r="AB53" s="276">
        <v>2</v>
      </c>
      <c r="AC53" s="276" t="s">
        <v>66</v>
      </c>
      <c r="AD53" s="276" t="str">
        <f>AB53&amp;AC53</f>
        <v>2Total</v>
      </c>
      <c r="AE53" s="276">
        <v>6242</v>
      </c>
      <c r="AF53" s="276">
        <v>780</v>
      </c>
      <c r="AG53" s="276">
        <v>63</v>
      </c>
      <c r="AH53" s="276">
        <v>15</v>
      </c>
      <c r="BA53" s="183"/>
      <c r="BB53" s="183"/>
      <c r="BC53" s="183"/>
      <c r="BD53" s="183"/>
      <c r="BE53" s="183"/>
      <c r="BF53" s="183"/>
    </row>
    <row r="54" spans="3:34" ht="12.75">
      <c r="C54" s="132"/>
      <c r="I54" s="151"/>
      <c r="J54" s="151"/>
      <c r="K54" s="151"/>
      <c r="M54" s="132"/>
      <c r="N54" s="277"/>
      <c r="O54" s="277"/>
      <c r="Q54" s="277"/>
      <c r="R54" s="277"/>
      <c r="AB54" s="276">
        <v>3</v>
      </c>
      <c r="AC54" s="276" t="s">
        <v>9</v>
      </c>
      <c r="AD54" s="276" t="str">
        <f aca="true" t="shared" si="10" ref="AD54:AD78">AB53&amp;AC54</f>
        <v>2Group A Medicine &amp; Dentistry</v>
      </c>
      <c r="AE54" s="276">
        <v>256</v>
      </c>
      <c r="AF54" s="276">
        <v>22</v>
      </c>
      <c r="AG54" s="276">
        <v>0</v>
      </c>
      <c r="AH54" s="276">
        <v>0</v>
      </c>
    </row>
    <row r="55" spans="3:34" ht="12.75">
      <c r="C55" s="132"/>
      <c r="I55" s="151"/>
      <c r="J55" s="151"/>
      <c r="K55" s="151"/>
      <c r="M55" s="132"/>
      <c r="N55" s="277"/>
      <c r="O55" s="277"/>
      <c r="Q55" s="277"/>
      <c r="R55" s="277"/>
      <c r="AB55" s="276">
        <v>3</v>
      </c>
      <c r="AC55" s="276" t="s">
        <v>10</v>
      </c>
      <c r="AD55" s="276" t="str">
        <f t="shared" si="10"/>
        <v>3Group B Subjects allied to Medicine</v>
      </c>
      <c r="AE55" s="276">
        <v>221</v>
      </c>
      <c r="AF55" s="276">
        <v>44</v>
      </c>
      <c r="AG55" s="276">
        <v>0</v>
      </c>
      <c r="AH55" s="276">
        <v>0</v>
      </c>
    </row>
    <row r="56" spans="3:34" ht="12.75">
      <c r="C56" s="132"/>
      <c r="I56" s="151"/>
      <c r="J56" s="151"/>
      <c r="K56" s="151"/>
      <c r="M56" s="132"/>
      <c r="N56" s="277"/>
      <c r="O56" s="277"/>
      <c r="Q56" s="277"/>
      <c r="R56" s="277"/>
      <c r="AB56" s="276">
        <v>3</v>
      </c>
      <c r="AC56" s="276" t="s">
        <v>11</v>
      </c>
      <c r="AD56" s="276" t="str">
        <f t="shared" si="10"/>
        <v>3Group C Biological Sciences</v>
      </c>
      <c r="AE56" s="276">
        <v>317</v>
      </c>
      <c r="AF56" s="276">
        <v>16</v>
      </c>
      <c r="AG56" s="276">
        <v>5</v>
      </c>
      <c r="AH56" s="276">
        <v>1</v>
      </c>
    </row>
    <row r="57" spans="3:34" ht="12.75">
      <c r="C57" s="132"/>
      <c r="I57" s="151"/>
      <c r="J57" s="151"/>
      <c r="K57" s="151"/>
      <c r="M57" s="132"/>
      <c r="N57" s="277"/>
      <c r="O57" s="277"/>
      <c r="Q57" s="277"/>
      <c r="R57" s="277"/>
      <c r="AB57" s="276">
        <v>3</v>
      </c>
      <c r="AC57" s="276" t="s">
        <v>12</v>
      </c>
      <c r="AD57" s="276" t="str">
        <f t="shared" si="10"/>
        <v>3Group D Vet Sci,Ag &amp; related</v>
      </c>
      <c r="AE57" s="276">
        <v>367</v>
      </c>
      <c r="AF57" s="276">
        <v>18</v>
      </c>
      <c r="AG57" s="276">
        <v>0</v>
      </c>
      <c r="AH57" s="276">
        <v>0</v>
      </c>
    </row>
    <row r="58" spans="2:34" ht="12.75">
      <c r="B58" s="132"/>
      <c r="C58" s="132"/>
      <c r="D58" s="132"/>
      <c r="E58" s="132"/>
      <c r="F58" s="132"/>
      <c r="G58" s="132"/>
      <c r="H58" s="132"/>
      <c r="I58" s="163"/>
      <c r="J58" s="163"/>
      <c r="K58" s="163"/>
      <c r="L58" s="163"/>
      <c r="M58" s="132"/>
      <c r="N58" s="277"/>
      <c r="O58" s="277"/>
      <c r="Q58" s="277"/>
      <c r="R58" s="277"/>
      <c r="AB58" s="276">
        <v>3</v>
      </c>
      <c r="AC58" s="276" t="s">
        <v>13</v>
      </c>
      <c r="AD58" s="276" t="str">
        <f t="shared" si="10"/>
        <v>3Group F Physical Sciences</v>
      </c>
      <c r="AE58" s="276">
        <v>257</v>
      </c>
      <c r="AF58" s="276">
        <v>38</v>
      </c>
      <c r="AG58" s="276">
        <v>0</v>
      </c>
      <c r="AH58" s="276">
        <v>0</v>
      </c>
    </row>
    <row r="59" spans="9:34" ht="12.75">
      <c r="I59" s="151"/>
      <c r="J59" s="151"/>
      <c r="K59" s="151"/>
      <c r="M59" s="132"/>
      <c r="N59" s="277"/>
      <c r="O59" s="277"/>
      <c r="Q59" s="277"/>
      <c r="R59" s="277"/>
      <c r="AB59" s="276">
        <v>3</v>
      </c>
      <c r="AC59" s="276" t="s">
        <v>14</v>
      </c>
      <c r="AD59" s="276" t="str">
        <f t="shared" si="10"/>
        <v>3Group G Mathematical &amp; Comp Sci</v>
      </c>
      <c r="AE59" s="276">
        <v>307</v>
      </c>
      <c r="AF59" s="276">
        <v>38</v>
      </c>
      <c r="AG59" s="276">
        <v>0</v>
      </c>
      <c r="AH59" s="276">
        <v>0</v>
      </c>
    </row>
    <row r="60" spans="9:34" ht="12.75">
      <c r="I60" s="151"/>
      <c r="J60" s="151"/>
      <c r="K60" s="151"/>
      <c r="M60" s="132"/>
      <c r="N60" s="277"/>
      <c r="O60" s="277"/>
      <c r="Q60" s="277"/>
      <c r="R60" s="277"/>
      <c r="AB60" s="276">
        <v>3</v>
      </c>
      <c r="AC60" s="276" t="s">
        <v>15</v>
      </c>
      <c r="AD60" s="276" t="str">
        <f t="shared" si="10"/>
        <v>3Group H Engineering</v>
      </c>
      <c r="AE60" s="276">
        <v>453</v>
      </c>
      <c r="AF60" s="276">
        <v>16</v>
      </c>
      <c r="AG60" s="276">
        <v>5</v>
      </c>
      <c r="AH60" s="276">
        <v>2</v>
      </c>
    </row>
    <row r="61" spans="9:34" ht="12.75">
      <c r="I61" s="151"/>
      <c r="J61" s="151"/>
      <c r="K61" s="151"/>
      <c r="M61" s="132"/>
      <c r="N61" s="277"/>
      <c r="O61" s="277"/>
      <c r="Q61" s="277"/>
      <c r="R61" s="277"/>
      <c r="AB61" s="276">
        <v>3</v>
      </c>
      <c r="AC61" s="276" t="s">
        <v>16</v>
      </c>
      <c r="AD61" s="276" t="str">
        <f t="shared" si="10"/>
        <v>3Group J Technologies</v>
      </c>
      <c r="AE61" s="276">
        <v>444</v>
      </c>
      <c r="AF61" s="276">
        <v>19</v>
      </c>
      <c r="AG61" s="276">
        <v>0</v>
      </c>
      <c r="AH61" s="276">
        <v>0</v>
      </c>
    </row>
    <row r="62" spans="9:34" ht="12.75">
      <c r="I62" s="151"/>
      <c r="J62" s="151"/>
      <c r="K62" s="151"/>
      <c r="M62" s="132"/>
      <c r="N62" s="277"/>
      <c r="O62" s="277"/>
      <c r="Q62" s="277"/>
      <c r="R62" s="277"/>
      <c r="AB62" s="276">
        <v>3</v>
      </c>
      <c r="AC62" s="276" t="s">
        <v>17</v>
      </c>
      <c r="AD62" s="276" t="str">
        <f t="shared" si="10"/>
        <v>3Group K Architecture,Build &amp; Plan</v>
      </c>
      <c r="AE62" s="276">
        <v>312</v>
      </c>
      <c r="AF62" s="276">
        <v>31</v>
      </c>
      <c r="AG62" s="276">
        <v>0</v>
      </c>
      <c r="AH62" s="276">
        <v>0</v>
      </c>
    </row>
    <row r="63" spans="9:34" ht="12.75">
      <c r="I63" s="151"/>
      <c r="J63" s="151"/>
      <c r="K63" s="151"/>
      <c r="M63" s="132"/>
      <c r="N63" s="277"/>
      <c r="O63" s="277"/>
      <c r="Q63" s="277"/>
      <c r="R63" s="277"/>
      <c r="AB63" s="276">
        <v>3</v>
      </c>
      <c r="AC63" s="276" t="s">
        <v>18</v>
      </c>
      <c r="AD63" s="276" t="str">
        <f t="shared" si="10"/>
        <v>3Group L Social Studies</v>
      </c>
      <c r="AE63" s="276">
        <v>354</v>
      </c>
      <c r="AF63" s="276">
        <v>37</v>
      </c>
      <c r="AG63" s="276">
        <v>0</v>
      </c>
      <c r="AH63" s="276">
        <v>0</v>
      </c>
    </row>
    <row r="64" spans="9:34" ht="12.75">
      <c r="I64" s="151"/>
      <c r="J64" s="151"/>
      <c r="K64" s="151"/>
      <c r="M64" s="132"/>
      <c r="N64" s="277"/>
      <c r="O64" s="277"/>
      <c r="Q64" s="277"/>
      <c r="R64" s="277"/>
      <c r="AB64" s="276">
        <v>3</v>
      </c>
      <c r="AC64" s="276" t="s">
        <v>19</v>
      </c>
      <c r="AD64" s="276" t="str">
        <f t="shared" si="10"/>
        <v>3Group M Law</v>
      </c>
      <c r="AE64" s="276">
        <v>105</v>
      </c>
      <c r="AF64" s="276">
        <v>19</v>
      </c>
      <c r="AG64" s="276">
        <v>5</v>
      </c>
      <c r="AH64" s="276">
        <v>0</v>
      </c>
    </row>
    <row r="65" spans="2:58" s="132" customFormat="1" ht="12.75">
      <c r="B65" s="150"/>
      <c r="C65" s="150"/>
      <c r="D65" s="150"/>
      <c r="E65" s="150"/>
      <c r="F65" s="150"/>
      <c r="G65" s="150"/>
      <c r="H65" s="150"/>
      <c r="I65" s="151"/>
      <c r="J65" s="151"/>
      <c r="K65" s="151"/>
      <c r="L65" s="151"/>
      <c r="N65" s="277"/>
      <c r="O65" s="277"/>
      <c r="P65" s="277"/>
      <c r="Q65" s="277"/>
      <c r="R65" s="277"/>
      <c r="S65" s="277"/>
      <c r="T65" s="277"/>
      <c r="U65" s="277"/>
      <c r="V65" s="277"/>
      <c r="W65" s="277"/>
      <c r="X65" s="277"/>
      <c r="Y65" s="277"/>
      <c r="Z65" s="277"/>
      <c r="AA65" s="277"/>
      <c r="AB65" s="276">
        <v>3</v>
      </c>
      <c r="AC65" s="276" t="s">
        <v>20</v>
      </c>
      <c r="AD65" s="276" t="str">
        <f t="shared" si="10"/>
        <v>3Group N Business &amp; Admin studies</v>
      </c>
      <c r="AE65" s="276">
        <v>129</v>
      </c>
      <c r="AF65" s="276">
        <v>23</v>
      </c>
      <c r="AG65" s="276">
        <v>0</v>
      </c>
      <c r="AH65" s="276">
        <v>0</v>
      </c>
      <c r="BA65" s="183"/>
      <c r="BB65" s="183"/>
      <c r="BC65" s="183"/>
      <c r="BD65" s="183"/>
      <c r="BE65" s="183"/>
      <c r="BF65" s="183"/>
    </row>
    <row r="66" spans="9:34" ht="12.75">
      <c r="I66" s="151"/>
      <c r="J66" s="151"/>
      <c r="K66" s="151"/>
      <c r="M66" s="132"/>
      <c r="N66" s="277"/>
      <c r="O66" s="277"/>
      <c r="Q66" s="277"/>
      <c r="R66" s="277"/>
      <c r="AB66" s="276">
        <v>3</v>
      </c>
      <c r="AC66" s="276" t="s">
        <v>21</v>
      </c>
      <c r="AD66" s="276" t="str">
        <f t="shared" si="10"/>
        <v>3Group P Mass Comms and Documentation</v>
      </c>
      <c r="AE66" s="276">
        <v>147</v>
      </c>
      <c r="AF66" s="276">
        <v>15</v>
      </c>
      <c r="AG66" s="276">
        <v>0</v>
      </c>
      <c r="AH66" s="276">
        <v>0</v>
      </c>
    </row>
    <row r="67" spans="9:34" ht="12.75">
      <c r="I67" s="151"/>
      <c r="J67" s="151"/>
      <c r="K67" s="151"/>
      <c r="M67" s="132"/>
      <c r="N67" s="277"/>
      <c r="O67" s="277"/>
      <c r="Q67" s="277"/>
      <c r="R67" s="277"/>
      <c r="AB67" s="276">
        <v>3</v>
      </c>
      <c r="AC67" s="276" t="s">
        <v>22</v>
      </c>
      <c r="AD67" s="276" t="str">
        <f t="shared" si="10"/>
        <v>3Group Q Linguistics, Classics &amp; related</v>
      </c>
      <c r="AE67" s="276">
        <v>79</v>
      </c>
      <c r="AF67" s="276">
        <v>43</v>
      </c>
      <c r="AG67" s="276">
        <v>0</v>
      </c>
      <c r="AH67" s="276">
        <v>0</v>
      </c>
    </row>
    <row r="68" spans="9:34" ht="12.75">
      <c r="I68" s="151"/>
      <c r="J68" s="151"/>
      <c r="K68" s="151"/>
      <c r="M68" s="132"/>
      <c r="N68" s="277"/>
      <c r="O68" s="277"/>
      <c r="Q68" s="277"/>
      <c r="R68" s="277"/>
      <c r="AB68" s="276">
        <v>3</v>
      </c>
      <c r="AC68" s="276" t="s">
        <v>23</v>
      </c>
      <c r="AD68" s="276" t="str">
        <f t="shared" si="10"/>
        <v>3Group R European Langs, Lit &amp; related</v>
      </c>
      <c r="AE68" s="276">
        <v>160</v>
      </c>
      <c r="AF68" s="276">
        <v>17</v>
      </c>
      <c r="AG68" s="276">
        <v>5</v>
      </c>
      <c r="AH68" s="276">
        <v>1</v>
      </c>
    </row>
    <row r="69" spans="9:34" ht="12.75">
      <c r="I69" s="151"/>
      <c r="J69" s="151"/>
      <c r="K69" s="151"/>
      <c r="M69" s="132"/>
      <c r="N69" s="277"/>
      <c r="O69" s="277"/>
      <c r="Q69" s="277"/>
      <c r="R69" s="277"/>
      <c r="AB69" s="276">
        <v>3</v>
      </c>
      <c r="AC69" s="276" t="s">
        <v>24</v>
      </c>
      <c r="AD69" s="276" t="str">
        <f t="shared" si="10"/>
        <v>3Group T Non-European Langs and related</v>
      </c>
      <c r="AE69" s="276">
        <v>350</v>
      </c>
      <c r="AF69" s="276">
        <v>16</v>
      </c>
      <c r="AG69" s="276">
        <v>0</v>
      </c>
      <c r="AH69" s="276">
        <v>0</v>
      </c>
    </row>
    <row r="70" spans="2:34" ht="12.75">
      <c r="B70" s="132"/>
      <c r="C70" s="132"/>
      <c r="D70" s="132"/>
      <c r="E70" s="132"/>
      <c r="F70" s="132"/>
      <c r="G70" s="132"/>
      <c r="H70" s="132"/>
      <c r="I70" s="163"/>
      <c r="J70" s="163"/>
      <c r="K70" s="163"/>
      <c r="L70" s="163"/>
      <c r="M70" s="132"/>
      <c r="N70" s="277"/>
      <c r="O70" s="277"/>
      <c r="Q70" s="277"/>
      <c r="R70" s="277"/>
      <c r="AB70" s="276">
        <v>3</v>
      </c>
      <c r="AC70" s="276" t="s">
        <v>25</v>
      </c>
      <c r="AD70" s="276" t="str">
        <f t="shared" si="10"/>
        <v>3Group V Hist &amp; Philosophical studies</v>
      </c>
      <c r="AE70" s="276">
        <v>351</v>
      </c>
      <c r="AF70" s="276">
        <v>22</v>
      </c>
      <c r="AG70" s="276">
        <v>0</v>
      </c>
      <c r="AH70" s="276">
        <v>0</v>
      </c>
    </row>
    <row r="71" spans="9:34" ht="12.75">
      <c r="I71" s="151"/>
      <c r="J71" s="151"/>
      <c r="K71" s="151"/>
      <c r="M71" s="132"/>
      <c r="N71" s="277"/>
      <c r="O71" s="277"/>
      <c r="Q71" s="277"/>
      <c r="R71" s="277"/>
      <c r="AB71" s="276">
        <v>3</v>
      </c>
      <c r="AC71" s="276" t="s">
        <v>26</v>
      </c>
      <c r="AD71" s="276" t="str">
        <f t="shared" si="10"/>
        <v>3Group W Creative Arts &amp; Design</v>
      </c>
      <c r="AE71" s="276">
        <v>264</v>
      </c>
      <c r="AF71" s="276">
        <v>20</v>
      </c>
      <c r="AG71" s="276">
        <v>0</v>
      </c>
      <c r="AH71" s="276">
        <v>0</v>
      </c>
    </row>
    <row r="72" spans="9:34" ht="12.75">
      <c r="I72" s="151"/>
      <c r="J72" s="151"/>
      <c r="K72" s="151"/>
      <c r="M72" s="132"/>
      <c r="N72" s="277"/>
      <c r="O72" s="277"/>
      <c r="Q72" s="277"/>
      <c r="R72" s="277"/>
      <c r="AB72" s="276">
        <v>3</v>
      </c>
      <c r="AC72" s="276" t="s">
        <v>27</v>
      </c>
      <c r="AD72" s="276" t="str">
        <f t="shared" si="10"/>
        <v>3Group X Education</v>
      </c>
      <c r="AE72" s="276">
        <v>134</v>
      </c>
      <c r="AF72" s="276">
        <v>29</v>
      </c>
      <c r="AG72" s="276">
        <v>0</v>
      </c>
      <c r="AH72" s="276">
        <v>0</v>
      </c>
    </row>
    <row r="73" spans="9:34" ht="12.75">
      <c r="I73" s="151"/>
      <c r="J73" s="151"/>
      <c r="K73" s="151"/>
      <c r="M73" s="132"/>
      <c r="N73" s="277"/>
      <c r="O73" s="277"/>
      <c r="Q73" s="277"/>
      <c r="R73" s="277"/>
      <c r="AB73" s="276">
        <v>3</v>
      </c>
      <c r="AC73" s="276" t="s">
        <v>28</v>
      </c>
      <c r="AD73" s="276" t="str">
        <f t="shared" si="10"/>
        <v>3Y Combined arts</v>
      </c>
      <c r="AE73" s="276">
        <v>155</v>
      </c>
      <c r="AF73" s="276">
        <v>29</v>
      </c>
      <c r="AG73" s="276">
        <v>0</v>
      </c>
      <c r="AH73" s="276">
        <v>0</v>
      </c>
    </row>
    <row r="74" spans="9:34" ht="12.75">
      <c r="I74" s="151"/>
      <c r="J74" s="151"/>
      <c r="K74" s="151"/>
      <c r="M74" s="132"/>
      <c r="N74" s="277"/>
      <c r="O74" s="277"/>
      <c r="Q74" s="277"/>
      <c r="R74" s="277"/>
      <c r="AB74" s="276">
        <v>3</v>
      </c>
      <c r="AC74" s="276" t="s">
        <v>29</v>
      </c>
      <c r="AD74" s="276" t="str">
        <f t="shared" si="10"/>
        <v>3Y Combined sciences</v>
      </c>
      <c r="AE74" s="276">
        <v>374</v>
      </c>
      <c r="AF74" s="276">
        <v>33</v>
      </c>
      <c r="AG74" s="276">
        <v>5</v>
      </c>
      <c r="AH74" s="276">
        <v>1</v>
      </c>
    </row>
    <row r="75" spans="9:34" ht="12.75">
      <c r="I75" s="151"/>
      <c r="J75" s="151"/>
      <c r="K75" s="151"/>
      <c r="M75" s="132"/>
      <c r="N75" s="277"/>
      <c r="O75" s="277"/>
      <c r="Q75" s="277"/>
      <c r="R75" s="277"/>
      <c r="AB75" s="276">
        <v>3</v>
      </c>
      <c r="AC75" s="276" t="s">
        <v>30</v>
      </c>
      <c r="AD75" s="276" t="str">
        <f t="shared" si="10"/>
        <v>3Y Combined social sciences</v>
      </c>
      <c r="AE75" s="276">
        <v>193</v>
      </c>
      <c r="AF75" s="276">
        <v>38</v>
      </c>
      <c r="AG75" s="276">
        <v>0</v>
      </c>
      <c r="AH75" s="276">
        <v>0</v>
      </c>
    </row>
    <row r="76" spans="2:58" s="132" customFormat="1" ht="12.75">
      <c r="B76" s="150"/>
      <c r="C76" s="150"/>
      <c r="D76" s="150"/>
      <c r="E76" s="150"/>
      <c r="F76" s="150"/>
      <c r="G76" s="150"/>
      <c r="H76" s="150"/>
      <c r="I76" s="151"/>
      <c r="J76" s="151"/>
      <c r="K76" s="151"/>
      <c r="L76" s="151"/>
      <c r="N76" s="277"/>
      <c r="O76" s="277"/>
      <c r="P76" s="277"/>
      <c r="Q76" s="277"/>
      <c r="R76" s="277"/>
      <c r="S76" s="277"/>
      <c r="T76" s="277"/>
      <c r="U76" s="277"/>
      <c r="V76" s="277"/>
      <c r="W76" s="277"/>
      <c r="X76" s="277"/>
      <c r="Y76" s="277"/>
      <c r="Z76" s="277"/>
      <c r="AA76" s="277"/>
      <c r="AB76" s="276">
        <v>3</v>
      </c>
      <c r="AC76" s="276" t="s">
        <v>31</v>
      </c>
      <c r="AD76" s="276" t="str">
        <f t="shared" si="10"/>
        <v>3Y Sciences combined with social sciences or arts</v>
      </c>
      <c r="AE76" s="276">
        <v>225</v>
      </c>
      <c r="AF76" s="276">
        <v>44</v>
      </c>
      <c r="AG76" s="276">
        <v>0</v>
      </c>
      <c r="AH76" s="276">
        <v>0</v>
      </c>
      <c r="BA76" s="183"/>
      <c r="BB76" s="183"/>
      <c r="BC76" s="183"/>
      <c r="BD76" s="183"/>
      <c r="BE76" s="183"/>
      <c r="BF76" s="183"/>
    </row>
    <row r="77" spans="9:34" ht="12.75">
      <c r="I77" s="151"/>
      <c r="J77" s="151"/>
      <c r="K77" s="151"/>
      <c r="M77" s="132"/>
      <c r="N77" s="277"/>
      <c r="O77" s="277"/>
      <c r="Q77" s="277"/>
      <c r="R77" s="277"/>
      <c r="AB77" s="276">
        <v>3</v>
      </c>
      <c r="AC77" s="276" t="s">
        <v>32</v>
      </c>
      <c r="AD77" s="276" t="str">
        <f t="shared" si="10"/>
        <v>3Y Social sciences combined with arts</v>
      </c>
      <c r="AE77" s="276">
        <v>118</v>
      </c>
      <c r="AF77" s="276">
        <v>27</v>
      </c>
      <c r="AG77" s="276">
        <v>0</v>
      </c>
      <c r="AH77" s="276">
        <v>0</v>
      </c>
    </row>
    <row r="78" spans="9:34" ht="12.75">
      <c r="I78" s="151"/>
      <c r="J78" s="151"/>
      <c r="K78" s="151"/>
      <c r="M78" s="132"/>
      <c r="N78" s="277"/>
      <c r="O78" s="277"/>
      <c r="Q78" s="277"/>
      <c r="R78" s="277"/>
      <c r="AB78" s="276">
        <v>3</v>
      </c>
      <c r="AC78" s="276" t="s">
        <v>33</v>
      </c>
      <c r="AD78" s="276" t="str">
        <f t="shared" si="10"/>
        <v>3Z General, other combined &amp; unknown</v>
      </c>
      <c r="AE78" s="276">
        <v>93</v>
      </c>
      <c r="AF78" s="276">
        <v>18</v>
      </c>
      <c r="AG78" s="276">
        <v>0</v>
      </c>
      <c r="AH78" s="276">
        <v>0</v>
      </c>
    </row>
    <row r="79" spans="9:34" ht="12.75">
      <c r="I79" s="151"/>
      <c r="J79" s="151"/>
      <c r="K79" s="151"/>
      <c r="M79" s="132"/>
      <c r="N79" s="277"/>
      <c r="O79" s="277"/>
      <c r="Q79" s="277"/>
      <c r="R79" s="277"/>
      <c r="AB79" s="276">
        <v>3</v>
      </c>
      <c r="AC79" s="276" t="s">
        <v>66</v>
      </c>
      <c r="AD79" s="276" t="str">
        <f>AB79&amp;AC79</f>
        <v>3Total</v>
      </c>
      <c r="AE79" s="276">
        <v>6165</v>
      </c>
      <c r="AF79" s="276">
        <v>672</v>
      </c>
      <c r="AG79" s="276">
        <v>25</v>
      </c>
      <c r="AH79" s="276">
        <v>5</v>
      </c>
    </row>
    <row r="80" spans="9:34" ht="12.75">
      <c r="I80" s="151"/>
      <c r="J80" s="151"/>
      <c r="K80" s="151"/>
      <c r="M80" s="132"/>
      <c r="N80" s="277"/>
      <c r="O80" s="277"/>
      <c r="Q80" s="277"/>
      <c r="R80" s="277"/>
      <c r="AB80" s="276">
        <v>4</v>
      </c>
      <c r="AC80" s="276" t="s">
        <v>9</v>
      </c>
      <c r="AD80" s="276" t="str">
        <f>AB78&amp;AC80</f>
        <v>3Group A Medicine &amp; Dentistry</v>
      </c>
      <c r="AE80" s="276">
        <v>415</v>
      </c>
      <c r="AF80" s="276">
        <v>23</v>
      </c>
      <c r="AG80" s="276">
        <v>3</v>
      </c>
      <c r="AH80" s="276">
        <v>0</v>
      </c>
    </row>
    <row r="81" spans="2:34" ht="12.75">
      <c r="B81" s="132"/>
      <c r="C81" s="132"/>
      <c r="D81" s="132"/>
      <c r="E81" s="132"/>
      <c r="F81" s="132"/>
      <c r="G81" s="132"/>
      <c r="H81" s="132"/>
      <c r="I81" s="163"/>
      <c r="J81" s="163"/>
      <c r="K81" s="163"/>
      <c r="L81" s="163"/>
      <c r="M81" s="132"/>
      <c r="N81" s="277"/>
      <c r="O81" s="277"/>
      <c r="Q81" s="277"/>
      <c r="R81" s="277"/>
      <c r="AB81" s="276">
        <v>4</v>
      </c>
      <c r="AC81" s="276" t="s">
        <v>10</v>
      </c>
      <c r="AD81" s="276" t="str">
        <f aca="true" t="shared" si="11" ref="AD81:AD104">AB80&amp;AC81</f>
        <v>4Group B Subjects allied to Medicine</v>
      </c>
      <c r="AE81" s="276">
        <v>225</v>
      </c>
      <c r="AF81" s="276">
        <v>44</v>
      </c>
      <c r="AG81" s="276">
        <v>0</v>
      </c>
      <c r="AH81" s="276">
        <v>0</v>
      </c>
    </row>
    <row r="82" spans="9:34" ht="12.75">
      <c r="I82" s="151"/>
      <c r="J82" s="151"/>
      <c r="K82" s="151"/>
      <c r="M82" s="132"/>
      <c r="N82" s="277"/>
      <c r="O82" s="277"/>
      <c r="Q82" s="277"/>
      <c r="R82" s="277"/>
      <c r="AB82" s="276">
        <v>4</v>
      </c>
      <c r="AC82" s="276" t="s">
        <v>11</v>
      </c>
      <c r="AD82" s="276" t="str">
        <f t="shared" si="11"/>
        <v>4Group C Biological Sciences</v>
      </c>
      <c r="AE82" s="276">
        <v>147</v>
      </c>
      <c r="AF82" s="276">
        <v>33</v>
      </c>
      <c r="AG82" s="276">
        <v>0</v>
      </c>
      <c r="AH82" s="276">
        <v>0</v>
      </c>
    </row>
    <row r="83" spans="9:34" ht="12.75">
      <c r="I83" s="151"/>
      <c r="J83" s="151"/>
      <c r="K83" s="151"/>
      <c r="M83" s="132"/>
      <c r="N83" s="277"/>
      <c r="O83" s="277"/>
      <c r="Q83" s="277"/>
      <c r="R83" s="277"/>
      <c r="AB83" s="276">
        <v>4</v>
      </c>
      <c r="AC83" s="276" t="s">
        <v>12</v>
      </c>
      <c r="AD83" s="276" t="str">
        <f t="shared" si="11"/>
        <v>4Group D Vet Sci,Ag &amp; related</v>
      </c>
      <c r="AE83" s="276">
        <v>142</v>
      </c>
      <c r="AF83" s="276">
        <v>34</v>
      </c>
      <c r="AG83" s="276">
        <v>5</v>
      </c>
      <c r="AH83" s="276">
        <v>1</v>
      </c>
    </row>
    <row r="84" spans="9:34" ht="12.75">
      <c r="I84" s="151"/>
      <c r="J84" s="151"/>
      <c r="K84" s="151"/>
      <c r="M84" s="132"/>
      <c r="N84" s="277"/>
      <c r="O84" s="277"/>
      <c r="Q84" s="277"/>
      <c r="R84" s="277"/>
      <c r="AB84" s="276">
        <v>4</v>
      </c>
      <c r="AC84" s="276" t="s">
        <v>13</v>
      </c>
      <c r="AD84" s="276" t="str">
        <f t="shared" si="11"/>
        <v>4Group F Physical Sciences</v>
      </c>
      <c r="AE84" s="276">
        <v>337</v>
      </c>
      <c r="AF84" s="276">
        <v>18</v>
      </c>
      <c r="AG84" s="276">
        <v>0</v>
      </c>
      <c r="AH84" s="276">
        <v>0</v>
      </c>
    </row>
    <row r="85" spans="9:34" ht="12.75">
      <c r="I85" s="151"/>
      <c r="J85" s="151"/>
      <c r="K85" s="151"/>
      <c r="M85" s="132"/>
      <c r="N85" s="277"/>
      <c r="O85" s="277"/>
      <c r="Q85" s="277"/>
      <c r="R85" s="277"/>
      <c r="AB85" s="276">
        <v>4</v>
      </c>
      <c r="AC85" s="276" t="s">
        <v>14</v>
      </c>
      <c r="AD85" s="276" t="str">
        <f t="shared" si="11"/>
        <v>4Group G Mathematical &amp; Comp Sci</v>
      </c>
      <c r="AE85" s="276">
        <v>124</v>
      </c>
      <c r="AF85" s="276">
        <v>16</v>
      </c>
      <c r="AG85" s="276">
        <v>0</v>
      </c>
      <c r="AH85" s="276">
        <v>0</v>
      </c>
    </row>
    <row r="86" spans="9:34" ht="12.75">
      <c r="I86" s="151"/>
      <c r="J86" s="151"/>
      <c r="K86" s="151"/>
      <c r="M86" s="132"/>
      <c r="N86" s="277"/>
      <c r="O86" s="277"/>
      <c r="Q86" s="277"/>
      <c r="R86" s="277"/>
      <c r="AB86" s="276">
        <v>4</v>
      </c>
      <c r="AC86" s="276" t="s">
        <v>15</v>
      </c>
      <c r="AD86" s="276" t="str">
        <f t="shared" si="11"/>
        <v>4Group H Engineering</v>
      </c>
      <c r="AE86" s="276">
        <v>61</v>
      </c>
      <c r="AF86" s="276">
        <v>43</v>
      </c>
      <c r="AG86" s="276">
        <v>0</v>
      </c>
      <c r="AH86" s="276">
        <v>0</v>
      </c>
    </row>
    <row r="87" spans="9:34" ht="12.75">
      <c r="I87" s="151"/>
      <c r="J87" s="151"/>
      <c r="K87" s="151"/>
      <c r="M87" s="132"/>
      <c r="N87" s="277"/>
      <c r="O87" s="277"/>
      <c r="Q87" s="277"/>
      <c r="R87" s="277"/>
      <c r="AB87" s="276">
        <v>4</v>
      </c>
      <c r="AC87" s="276" t="s">
        <v>16</v>
      </c>
      <c r="AD87" s="276" t="str">
        <f t="shared" si="11"/>
        <v>4Group J Technologies</v>
      </c>
      <c r="AE87" s="276">
        <v>214</v>
      </c>
      <c r="AF87" s="276">
        <v>21</v>
      </c>
      <c r="AG87" s="276">
        <v>1</v>
      </c>
      <c r="AH87" s="276">
        <v>1</v>
      </c>
    </row>
    <row r="88" spans="2:58" s="132" customFormat="1" ht="12.75">
      <c r="B88" s="150"/>
      <c r="C88" s="150"/>
      <c r="D88" s="150"/>
      <c r="E88" s="150"/>
      <c r="F88" s="150"/>
      <c r="G88" s="150"/>
      <c r="H88" s="150"/>
      <c r="I88" s="151"/>
      <c r="J88" s="151"/>
      <c r="K88" s="151"/>
      <c r="L88" s="151"/>
      <c r="N88" s="277"/>
      <c r="O88" s="277"/>
      <c r="P88" s="277"/>
      <c r="Q88" s="277"/>
      <c r="R88" s="277"/>
      <c r="S88" s="277"/>
      <c r="T88" s="277"/>
      <c r="U88" s="277"/>
      <c r="V88" s="277"/>
      <c r="W88" s="277"/>
      <c r="X88" s="277"/>
      <c r="Y88" s="277"/>
      <c r="Z88" s="277"/>
      <c r="AA88" s="277"/>
      <c r="AB88" s="276">
        <v>4</v>
      </c>
      <c r="AC88" s="276" t="s">
        <v>17</v>
      </c>
      <c r="AD88" s="276" t="str">
        <f t="shared" si="11"/>
        <v>4Group K Architecture,Build &amp; Plan</v>
      </c>
      <c r="AE88" s="276">
        <v>91</v>
      </c>
      <c r="AF88" s="276">
        <v>29</v>
      </c>
      <c r="AG88" s="276">
        <v>0</v>
      </c>
      <c r="AH88" s="276">
        <v>0</v>
      </c>
      <c r="BA88" s="183"/>
      <c r="BB88" s="183"/>
      <c r="BC88" s="183"/>
      <c r="BD88" s="183"/>
      <c r="BE88" s="183"/>
      <c r="BF88" s="183"/>
    </row>
    <row r="89" spans="9:34" ht="12.75">
      <c r="I89" s="151"/>
      <c r="J89" s="151"/>
      <c r="K89" s="151"/>
      <c r="M89" s="132"/>
      <c r="N89" s="277"/>
      <c r="O89" s="277"/>
      <c r="Q89" s="277"/>
      <c r="R89" s="277"/>
      <c r="AB89" s="276">
        <v>4</v>
      </c>
      <c r="AC89" s="276" t="s">
        <v>18</v>
      </c>
      <c r="AD89" s="276" t="str">
        <f t="shared" si="11"/>
        <v>4Group L Social Studies</v>
      </c>
      <c r="AE89" s="276">
        <v>250</v>
      </c>
      <c r="AF89" s="276">
        <v>24</v>
      </c>
      <c r="AG89" s="276">
        <v>2</v>
      </c>
      <c r="AH89" s="276">
        <v>0</v>
      </c>
    </row>
    <row r="90" spans="9:34" ht="12.75">
      <c r="I90" s="151"/>
      <c r="J90" s="151"/>
      <c r="K90" s="151"/>
      <c r="M90" s="132"/>
      <c r="N90" s="277"/>
      <c r="O90" s="277"/>
      <c r="Q90" s="277"/>
      <c r="R90" s="277"/>
      <c r="AB90" s="276">
        <v>4</v>
      </c>
      <c r="AC90" s="276" t="s">
        <v>19</v>
      </c>
      <c r="AD90" s="276" t="str">
        <f t="shared" si="11"/>
        <v>4Group M Law</v>
      </c>
      <c r="AE90" s="276">
        <v>45</v>
      </c>
      <c r="AF90" s="276">
        <v>15</v>
      </c>
      <c r="AG90" s="276">
        <v>0</v>
      </c>
      <c r="AH90" s="276">
        <v>0</v>
      </c>
    </row>
    <row r="91" spans="9:34" ht="12.75">
      <c r="I91" s="151"/>
      <c r="J91" s="151"/>
      <c r="K91" s="151"/>
      <c r="M91" s="132"/>
      <c r="N91" s="277"/>
      <c r="O91" s="277"/>
      <c r="Q91" s="277"/>
      <c r="R91" s="277"/>
      <c r="AB91" s="276">
        <v>4</v>
      </c>
      <c r="AC91" s="276" t="s">
        <v>20</v>
      </c>
      <c r="AD91" s="276" t="str">
        <f t="shared" si="11"/>
        <v>4Group N Business &amp; Admin studies</v>
      </c>
      <c r="AE91" s="276">
        <v>43</v>
      </c>
      <c r="AF91" s="276">
        <v>16</v>
      </c>
      <c r="AG91" s="276">
        <v>0</v>
      </c>
      <c r="AH91" s="276">
        <v>0</v>
      </c>
    </row>
    <row r="92" spans="9:34" ht="12.75">
      <c r="I92" s="151"/>
      <c r="J92" s="151"/>
      <c r="K92" s="151"/>
      <c r="M92" s="132"/>
      <c r="N92" s="277"/>
      <c r="O92" s="277"/>
      <c r="Q92" s="277"/>
      <c r="R92" s="277"/>
      <c r="AB92" s="276">
        <v>4</v>
      </c>
      <c r="AC92" s="276" t="s">
        <v>21</v>
      </c>
      <c r="AD92" s="276" t="str">
        <f t="shared" si="11"/>
        <v>4Group P Mass Comms and Documentation</v>
      </c>
      <c r="AE92" s="276">
        <v>207</v>
      </c>
      <c r="AF92" s="276">
        <v>35</v>
      </c>
      <c r="AG92" s="276">
        <v>0</v>
      </c>
      <c r="AH92" s="276">
        <v>0</v>
      </c>
    </row>
    <row r="93" spans="2:34" ht="12.75">
      <c r="B93" s="132"/>
      <c r="C93" s="132"/>
      <c r="D93" s="132"/>
      <c r="E93" s="132"/>
      <c r="F93" s="132"/>
      <c r="G93" s="132"/>
      <c r="H93" s="132"/>
      <c r="I93" s="163"/>
      <c r="J93" s="163"/>
      <c r="K93" s="163"/>
      <c r="L93" s="163"/>
      <c r="M93" s="132"/>
      <c r="N93" s="277"/>
      <c r="O93" s="277"/>
      <c r="Q93" s="277"/>
      <c r="R93" s="277"/>
      <c r="AB93" s="276">
        <v>4</v>
      </c>
      <c r="AC93" s="276" t="s">
        <v>22</v>
      </c>
      <c r="AD93" s="276" t="str">
        <f t="shared" si="11"/>
        <v>4Group Q Linguistics, Classics &amp; related</v>
      </c>
      <c r="AE93" s="276">
        <v>369</v>
      </c>
      <c r="AF93" s="276">
        <v>24</v>
      </c>
      <c r="AG93" s="276">
        <v>5</v>
      </c>
      <c r="AH93" s="276">
        <v>3</v>
      </c>
    </row>
    <row r="94" spans="3:34" ht="12.75">
      <c r="C94" s="132"/>
      <c r="I94" s="151"/>
      <c r="J94" s="151"/>
      <c r="K94" s="151"/>
      <c r="M94" s="132"/>
      <c r="N94" s="277"/>
      <c r="O94" s="277"/>
      <c r="Q94" s="277"/>
      <c r="R94" s="277"/>
      <c r="AB94" s="276">
        <v>4</v>
      </c>
      <c r="AC94" s="276" t="s">
        <v>23</v>
      </c>
      <c r="AD94" s="276" t="str">
        <f t="shared" si="11"/>
        <v>4Group R European Langs, Lit &amp; related</v>
      </c>
      <c r="AE94" s="276">
        <v>54</v>
      </c>
      <c r="AF94" s="276">
        <v>38</v>
      </c>
      <c r="AG94" s="276">
        <v>1</v>
      </c>
      <c r="AH94" s="276">
        <v>0</v>
      </c>
    </row>
    <row r="95" spans="3:34" ht="12.75">
      <c r="C95" s="132"/>
      <c r="I95" s="151"/>
      <c r="J95" s="151"/>
      <c r="K95" s="151"/>
      <c r="M95" s="132"/>
      <c r="N95" s="277"/>
      <c r="O95" s="277"/>
      <c r="Q95" s="277"/>
      <c r="R95" s="277"/>
      <c r="AB95" s="276">
        <v>4</v>
      </c>
      <c r="AC95" s="276" t="s">
        <v>24</v>
      </c>
      <c r="AD95" s="276" t="str">
        <f t="shared" si="11"/>
        <v>4Group T Non-European Langs and related</v>
      </c>
      <c r="AE95" s="276">
        <v>101</v>
      </c>
      <c r="AF95" s="276">
        <v>41</v>
      </c>
      <c r="AG95" s="276">
        <v>0</v>
      </c>
      <c r="AH95" s="276">
        <v>0</v>
      </c>
    </row>
    <row r="96" spans="3:34" ht="12.75">
      <c r="C96" s="132"/>
      <c r="I96" s="151"/>
      <c r="J96" s="151"/>
      <c r="K96" s="151"/>
      <c r="M96" s="132"/>
      <c r="N96" s="277"/>
      <c r="O96" s="277"/>
      <c r="Q96" s="277"/>
      <c r="R96" s="277"/>
      <c r="AB96" s="276">
        <v>4</v>
      </c>
      <c r="AC96" s="276" t="s">
        <v>25</v>
      </c>
      <c r="AD96" s="276" t="str">
        <f t="shared" si="11"/>
        <v>4Group V Hist &amp; Philosophical studies</v>
      </c>
      <c r="AE96" s="276">
        <v>291</v>
      </c>
      <c r="AF96" s="276">
        <v>39</v>
      </c>
      <c r="AG96" s="276">
        <v>0</v>
      </c>
      <c r="AH96" s="276">
        <v>0</v>
      </c>
    </row>
    <row r="97" spans="3:34" ht="12.75">
      <c r="C97" s="132"/>
      <c r="I97" s="151"/>
      <c r="J97" s="151"/>
      <c r="K97" s="151"/>
      <c r="M97" s="132"/>
      <c r="N97" s="277"/>
      <c r="O97" s="277"/>
      <c r="Q97" s="277"/>
      <c r="R97" s="277"/>
      <c r="AB97" s="276">
        <v>4</v>
      </c>
      <c r="AC97" s="276" t="s">
        <v>26</v>
      </c>
      <c r="AD97" s="276" t="str">
        <f t="shared" si="11"/>
        <v>4Group W Creative Arts &amp; Design</v>
      </c>
      <c r="AE97" s="276">
        <v>135</v>
      </c>
      <c r="AF97" s="276">
        <v>45</v>
      </c>
      <c r="AG97" s="276">
        <v>4</v>
      </c>
      <c r="AH97" s="276">
        <v>2</v>
      </c>
    </row>
    <row r="98" spans="2:58" s="132" customFormat="1" ht="12.75">
      <c r="B98" s="150"/>
      <c r="D98" s="150"/>
      <c r="E98" s="150"/>
      <c r="F98" s="150"/>
      <c r="G98" s="150"/>
      <c r="H98" s="150"/>
      <c r="I98" s="151"/>
      <c r="J98" s="151"/>
      <c r="K98" s="151"/>
      <c r="L98" s="151"/>
      <c r="N98" s="277"/>
      <c r="O98" s="277"/>
      <c r="P98" s="277"/>
      <c r="Q98" s="277"/>
      <c r="R98" s="277"/>
      <c r="S98" s="277"/>
      <c r="T98" s="277"/>
      <c r="U98" s="277"/>
      <c r="V98" s="277"/>
      <c r="W98" s="277"/>
      <c r="X98" s="277"/>
      <c r="Y98" s="277"/>
      <c r="Z98" s="277"/>
      <c r="AA98" s="277"/>
      <c r="AB98" s="276">
        <v>4</v>
      </c>
      <c r="AC98" s="276" t="s">
        <v>27</v>
      </c>
      <c r="AD98" s="276" t="str">
        <f t="shared" si="11"/>
        <v>4Group X Education</v>
      </c>
      <c r="AE98" s="276">
        <v>354</v>
      </c>
      <c r="AF98" s="276">
        <v>19</v>
      </c>
      <c r="AG98" s="276">
        <v>2</v>
      </c>
      <c r="AH98" s="276">
        <v>0</v>
      </c>
      <c r="BA98" s="183"/>
      <c r="BB98" s="183"/>
      <c r="BC98" s="183"/>
      <c r="BD98" s="183"/>
      <c r="BE98" s="183"/>
      <c r="BF98" s="183"/>
    </row>
    <row r="99" spans="3:34" ht="12.75">
      <c r="C99" s="132"/>
      <c r="I99" s="151"/>
      <c r="J99" s="151"/>
      <c r="K99" s="151"/>
      <c r="M99" s="132"/>
      <c r="N99" s="277"/>
      <c r="O99" s="277"/>
      <c r="Q99" s="277"/>
      <c r="R99" s="277"/>
      <c r="AB99" s="276">
        <v>4</v>
      </c>
      <c r="AC99" s="276" t="s">
        <v>28</v>
      </c>
      <c r="AD99" s="276" t="str">
        <f t="shared" si="11"/>
        <v>4Y Combined arts</v>
      </c>
      <c r="AE99" s="276">
        <v>67</v>
      </c>
      <c r="AF99" s="276">
        <v>38</v>
      </c>
      <c r="AG99" s="276">
        <v>0</v>
      </c>
      <c r="AH99" s="276">
        <v>0</v>
      </c>
    </row>
    <row r="100" spans="3:34" ht="12.75">
      <c r="C100" s="132"/>
      <c r="I100" s="151"/>
      <c r="J100" s="151"/>
      <c r="K100" s="151"/>
      <c r="M100" s="132"/>
      <c r="N100" s="277"/>
      <c r="O100" s="277"/>
      <c r="Q100" s="277"/>
      <c r="R100" s="277"/>
      <c r="AB100" s="276">
        <v>4</v>
      </c>
      <c r="AC100" s="276" t="s">
        <v>29</v>
      </c>
      <c r="AD100" s="276" t="str">
        <f t="shared" si="11"/>
        <v>4Y Combined sciences</v>
      </c>
      <c r="AE100" s="276">
        <v>128</v>
      </c>
      <c r="AF100" s="276">
        <v>35</v>
      </c>
      <c r="AG100" s="276">
        <v>0</v>
      </c>
      <c r="AH100" s="276">
        <v>0</v>
      </c>
    </row>
    <row r="101" spans="3:34" ht="12.75">
      <c r="C101" s="132"/>
      <c r="I101" s="151"/>
      <c r="J101" s="151"/>
      <c r="K101" s="151"/>
      <c r="M101" s="132"/>
      <c r="N101" s="277"/>
      <c r="O101" s="277"/>
      <c r="Q101" s="277"/>
      <c r="R101" s="277"/>
      <c r="AB101" s="276">
        <v>4</v>
      </c>
      <c r="AC101" s="276" t="s">
        <v>30</v>
      </c>
      <c r="AD101" s="276" t="str">
        <f t="shared" si="11"/>
        <v>4Y Combined social sciences</v>
      </c>
      <c r="AE101" s="276">
        <v>136</v>
      </c>
      <c r="AF101" s="276">
        <v>43</v>
      </c>
      <c r="AG101" s="276">
        <v>0</v>
      </c>
      <c r="AH101" s="276">
        <v>0</v>
      </c>
    </row>
    <row r="102" spans="3:34" ht="12.75">
      <c r="C102" s="132"/>
      <c r="I102" s="151"/>
      <c r="J102" s="151"/>
      <c r="K102" s="151"/>
      <c r="M102" s="132"/>
      <c r="N102" s="277"/>
      <c r="O102" s="277"/>
      <c r="Q102" s="277"/>
      <c r="R102" s="277"/>
      <c r="AB102" s="276">
        <v>4</v>
      </c>
      <c r="AC102" s="276" t="s">
        <v>31</v>
      </c>
      <c r="AD102" s="276" t="str">
        <f t="shared" si="11"/>
        <v>4Y Sciences combined with social sciences or arts</v>
      </c>
      <c r="AE102" s="276">
        <v>171</v>
      </c>
      <c r="AF102" s="276">
        <v>38</v>
      </c>
      <c r="AG102" s="276">
        <v>0</v>
      </c>
      <c r="AH102" s="276">
        <v>0</v>
      </c>
    </row>
    <row r="103" spans="2:34" ht="12.75">
      <c r="B103" s="132"/>
      <c r="C103" s="132"/>
      <c r="D103" s="132"/>
      <c r="E103" s="132"/>
      <c r="F103" s="132"/>
      <c r="G103" s="132"/>
      <c r="H103" s="132"/>
      <c r="I103" s="163"/>
      <c r="J103" s="163"/>
      <c r="K103" s="163"/>
      <c r="L103" s="163"/>
      <c r="M103" s="132"/>
      <c r="N103" s="277"/>
      <c r="O103" s="277"/>
      <c r="Q103" s="277"/>
      <c r="R103" s="277"/>
      <c r="AB103" s="276">
        <v>4</v>
      </c>
      <c r="AC103" s="276" t="s">
        <v>32</v>
      </c>
      <c r="AD103" s="276" t="str">
        <f t="shared" si="11"/>
        <v>4Y Social sciences combined with arts</v>
      </c>
      <c r="AE103" s="276">
        <v>417</v>
      </c>
      <c r="AF103" s="276">
        <v>26</v>
      </c>
      <c r="AG103" s="276">
        <v>0</v>
      </c>
      <c r="AH103" s="276">
        <v>0</v>
      </c>
    </row>
    <row r="104" spans="9:34" ht="12.75">
      <c r="I104" s="151"/>
      <c r="J104" s="151"/>
      <c r="K104" s="151"/>
      <c r="M104" s="132"/>
      <c r="N104" s="277"/>
      <c r="O104" s="277"/>
      <c r="Q104" s="277"/>
      <c r="R104" s="277"/>
      <c r="AB104" s="276">
        <v>4</v>
      </c>
      <c r="AC104" s="276" t="s">
        <v>33</v>
      </c>
      <c r="AD104" s="276" t="str">
        <f t="shared" si="11"/>
        <v>4Z General, other combined &amp; unknown</v>
      </c>
      <c r="AE104" s="276">
        <v>255</v>
      </c>
      <c r="AF104" s="276">
        <v>16</v>
      </c>
      <c r="AG104" s="276">
        <v>0</v>
      </c>
      <c r="AH104" s="276">
        <v>0</v>
      </c>
    </row>
    <row r="105" spans="9:34" ht="12.75">
      <c r="I105" s="151"/>
      <c r="J105" s="151"/>
      <c r="K105" s="151"/>
      <c r="M105" s="132"/>
      <c r="N105" s="277"/>
      <c r="O105" s="277"/>
      <c r="Q105" s="277"/>
      <c r="R105" s="277"/>
      <c r="AB105" s="276">
        <v>4</v>
      </c>
      <c r="AC105" s="276" t="s">
        <v>66</v>
      </c>
      <c r="AD105" s="276" t="str">
        <f>AB105&amp;AC105</f>
        <v>4Total</v>
      </c>
      <c r="AE105" s="276">
        <v>4779</v>
      </c>
      <c r="AF105" s="276">
        <v>753</v>
      </c>
      <c r="AG105" s="276">
        <v>23</v>
      </c>
      <c r="AH105" s="276">
        <v>7</v>
      </c>
    </row>
    <row r="106" spans="2:58" s="132" customFormat="1" ht="12.75">
      <c r="B106" s="150"/>
      <c r="C106" s="150"/>
      <c r="D106" s="150"/>
      <c r="E106" s="150"/>
      <c r="F106" s="150"/>
      <c r="G106" s="150"/>
      <c r="H106" s="150"/>
      <c r="I106" s="151"/>
      <c r="J106" s="151"/>
      <c r="K106" s="151"/>
      <c r="L106" s="151"/>
      <c r="N106" s="277"/>
      <c r="O106" s="277"/>
      <c r="P106" s="277"/>
      <c r="Q106" s="277"/>
      <c r="R106" s="277"/>
      <c r="S106" s="277"/>
      <c r="T106" s="277"/>
      <c r="U106" s="277"/>
      <c r="V106" s="277"/>
      <c r="W106" s="277"/>
      <c r="X106" s="277"/>
      <c r="Y106" s="277"/>
      <c r="Z106" s="277"/>
      <c r="AA106" s="277"/>
      <c r="AB106" s="276"/>
      <c r="AC106" s="276"/>
      <c r="AD106" s="276"/>
      <c r="AE106" s="276"/>
      <c r="AF106" s="276"/>
      <c r="AG106" s="276"/>
      <c r="AH106" s="276"/>
      <c r="BA106" s="183"/>
      <c r="BB106" s="183"/>
      <c r="BC106" s="183"/>
      <c r="BD106" s="183"/>
      <c r="BE106" s="183"/>
      <c r="BF106" s="183"/>
    </row>
    <row r="107" spans="9:34" ht="12.75">
      <c r="I107" s="151"/>
      <c r="J107" s="151"/>
      <c r="K107" s="151"/>
      <c r="M107" s="132"/>
      <c r="N107" s="277"/>
      <c r="O107" s="277"/>
      <c r="Q107" s="277"/>
      <c r="R107" s="277"/>
      <c r="AB107" s="276"/>
      <c r="AC107" s="276"/>
      <c r="AD107" s="276"/>
      <c r="AE107" s="276"/>
      <c r="AF107" s="276"/>
      <c r="AG107" s="276"/>
      <c r="AH107" s="276"/>
    </row>
    <row r="108" spans="9:34" ht="12.75">
      <c r="I108" s="151"/>
      <c r="J108" s="151"/>
      <c r="K108" s="151"/>
      <c r="M108" s="132"/>
      <c r="N108" s="277"/>
      <c r="O108" s="277"/>
      <c r="Q108" s="277"/>
      <c r="R108" s="277"/>
      <c r="AB108" s="276"/>
      <c r="AC108" s="276"/>
      <c r="AD108" s="276"/>
      <c r="AE108" s="276"/>
      <c r="AF108" s="276"/>
      <c r="AG108" s="276"/>
      <c r="AH108" s="276"/>
    </row>
    <row r="109" spans="9:34" ht="12.75">
      <c r="I109" s="151"/>
      <c r="J109" s="151"/>
      <c r="K109" s="151"/>
      <c r="M109" s="132"/>
      <c r="N109" s="277"/>
      <c r="O109" s="277"/>
      <c r="Q109" s="277"/>
      <c r="R109" s="277"/>
      <c r="AB109" s="276"/>
      <c r="AC109" s="276"/>
      <c r="AD109" s="276"/>
      <c r="AE109" s="276"/>
      <c r="AF109" s="276"/>
      <c r="AG109" s="276"/>
      <c r="AH109" s="276"/>
    </row>
    <row r="110" spans="9:34" ht="12.75">
      <c r="I110" s="151"/>
      <c r="J110" s="151"/>
      <c r="K110" s="151"/>
      <c r="M110" s="132"/>
      <c r="N110" s="277"/>
      <c r="O110" s="277"/>
      <c r="Q110" s="277"/>
      <c r="R110" s="277"/>
      <c r="AB110" s="276"/>
      <c r="AC110" s="276"/>
      <c r="AD110" s="276"/>
      <c r="AE110" s="276"/>
      <c r="AF110" s="276"/>
      <c r="AG110" s="276"/>
      <c r="AH110" s="276"/>
    </row>
    <row r="111" spans="2:34" ht="12.75">
      <c r="B111" s="132"/>
      <c r="C111" s="132"/>
      <c r="D111" s="132"/>
      <c r="E111" s="132"/>
      <c r="F111" s="132"/>
      <c r="G111" s="132"/>
      <c r="H111" s="132"/>
      <c r="I111" s="163"/>
      <c r="J111" s="163"/>
      <c r="K111" s="163"/>
      <c r="L111" s="163"/>
      <c r="M111" s="132"/>
      <c r="N111" s="277"/>
      <c r="O111" s="277"/>
      <c r="Q111" s="277"/>
      <c r="R111" s="277"/>
      <c r="AB111" s="276"/>
      <c r="AC111" s="276"/>
      <c r="AD111" s="276"/>
      <c r="AE111" s="276"/>
      <c r="AF111" s="276"/>
      <c r="AG111" s="276"/>
      <c r="AH111" s="276"/>
    </row>
    <row r="112" spans="9:34" ht="12.75">
      <c r="I112" s="151"/>
      <c r="J112" s="151"/>
      <c r="K112" s="151"/>
      <c r="M112" s="132"/>
      <c r="N112" s="277"/>
      <c r="O112" s="277"/>
      <c r="Q112" s="277"/>
      <c r="R112" s="277"/>
      <c r="AB112" s="276"/>
      <c r="AC112" s="276"/>
      <c r="AD112" s="276"/>
      <c r="AE112" s="276"/>
      <c r="AF112" s="276"/>
      <c r="AG112" s="276"/>
      <c r="AH112" s="276"/>
    </row>
    <row r="113" spans="9:34" ht="12.75">
      <c r="I113" s="151"/>
      <c r="J113" s="151"/>
      <c r="K113" s="151"/>
      <c r="M113" s="132"/>
      <c r="N113" s="277"/>
      <c r="O113" s="277"/>
      <c r="Q113" s="277"/>
      <c r="R113" s="277"/>
      <c r="AB113" s="276"/>
      <c r="AC113" s="276"/>
      <c r="AD113" s="276"/>
      <c r="AE113" s="276"/>
      <c r="AF113" s="276"/>
      <c r="AG113" s="276"/>
      <c r="AH113" s="276"/>
    </row>
    <row r="114" spans="9:34" ht="12.75">
      <c r="I114" s="151"/>
      <c r="J114" s="151"/>
      <c r="K114" s="151"/>
      <c r="M114" s="132"/>
      <c r="N114" s="277"/>
      <c r="O114" s="277"/>
      <c r="Q114" s="277"/>
      <c r="R114" s="277"/>
      <c r="AB114" s="276"/>
      <c r="AC114" s="276"/>
      <c r="AD114" s="276"/>
      <c r="AE114" s="276"/>
      <c r="AF114" s="276"/>
      <c r="AG114" s="276"/>
      <c r="AH114" s="276"/>
    </row>
    <row r="115" spans="9:34" ht="12.75">
      <c r="I115" s="151"/>
      <c r="J115" s="151"/>
      <c r="K115" s="151"/>
      <c r="M115" s="132"/>
      <c r="N115" s="277"/>
      <c r="O115" s="277"/>
      <c r="Q115" s="277"/>
      <c r="R115" s="277"/>
      <c r="AB115" s="276"/>
      <c r="AC115" s="276"/>
      <c r="AD115" s="276"/>
      <c r="AE115" s="276"/>
      <c r="AF115" s="276"/>
      <c r="AG115" s="276"/>
      <c r="AH115" s="276"/>
    </row>
    <row r="116" spans="9:34" ht="12.75">
      <c r="I116" s="151"/>
      <c r="J116" s="151"/>
      <c r="K116" s="151"/>
      <c r="M116" s="132"/>
      <c r="N116" s="277"/>
      <c r="O116" s="277"/>
      <c r="Q116" s="277"/>
      <c r="R116" s="277"/>
      <c r="AB116" s="276"/>
      <c r="AC116" s="276"/>
      <c r="AD116" s="276"/>
      <c r="AE116" s="276"/>
      <c r="AF116" s="276"/>
      <c r="AG116" s="276"/>
      <c r="AH116" s="276"/>
    </row>
    <row r="117" spans="2:58" s="132" customFormat="1" ht="12.75">
      <c r="B117" s="150"/>
      <c r="C117" s="150"/>
      <c r="D117" s="150"/>
      <c r="E117" s="150"/>
      <c r="F117" s="150"/>
      <c r="G117" s="150"/>
      <c r="H117" s="150"/>
      <c r="I117" s="151"/>
      <c r="J117" s="151"/>
      <c r="K117" s="151"/>
      <c r="L117" s="151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7"/>
      <c r="AA117" s="277"/>
      <c r="AB117" s="276"/>
      <c r="AC117" s="276"/>
      <c r="AD117" s="276"/>
      <c r="AE117" s="276"/>
      <c r="AF117" s="276"/>
      <c r="AG117" s="276"/>
      <c r="AH117" s="276"/>
      <c r="BA117" s="183"/>
      <c r="BB117" s="183"/>
      <c r="BC117" s="183"/>
      <c r="BD117" s="183"/>
      <c r="BE117" s="183"/>
      <c r="BF117" s="183"/>
    </row>
    <row r="118" spans="9:34" ht="12.75">
      <c r="I118" s="151"/>
      <c r="J118" s="151"/>
      <c r="K118" s="151"/>
      <c r="M118" s="132"/>
      <c r="N118" s="277"/>
      <c r="O118" s="277"/>
      <c r="Q118" s="277"/>
      <c r="R118" s="277"/>
      <c r="AB118" s="276"/>
      <c r="AC118" s="276"/>
      <c r="AD118" s="276"/>
      <c r="AE118" s="276"/>
      <c r="AF118" s="276"/>
      <c r="AG118" s="276"/>
      <c r="AH118" s="276"/>
    </row>
    <row r="119" spans="9:34" ht="12.75">
      <c r="I119" s="151"/>
      <c r="J119" s="151"/>
      <c r="K119" s="151"/>
      <c r="M119" s="132"/>
      <c r="N119" s="277"/>
      <c r="O119" s="277"/>
      <c r="Q119" s="277"/>
      <c r="R119" s="277"/>
      <c r="AB119" s="276"/>
      <c r="AC119" s="276"/>
      <c r="AD119" s="276"/>
      <c r="AE119" s="276"/>
      <c r="AF119" s="276"/>
      <c r="AG119" s="276"/>
      <c r="AH119" s="276"/>
    </row>
    <row r="120" spans="9:34" ht="12.75">
      <c r="I120" s="151"/>
      <c r="J120" s="151"/>
      <c r="K120" s="151"/>
      <c r="M120" s="132"/>
      <c r="N120" s="277"/>
      <c r="O120" s="277"/>
      <c r="Q120" s="277"/>
      <c r="R120" s="277"/>
      <c r="AB120" s="276"/>
      <c r="AC120" s="276"/>
      <c r="AD120" s="276"/>
      <c r="AE120" s="276"/>
      <c r="AF120" s="276"/>
      <c r="AG120" s="276"/>
      <c r="AH120" s="276"/>
    </row>
    <row r="121" spans="9:34" ht="12.75">
      <c r="I121" s="151"/>
      <c r="J121" s="151"/>
      <c r="K121" s="151"/>
      <c r="M121" s="132"/>
      <c r="N121" s="277"/>
      <c r="O121" s="277"/>
      <c r="Q121" s="277"/>
      <c r="R121" s="277"/>
      <c r="AB121" s="276"/>
      <c r="AC121" s="276"/>
      <c r="AD121" s="276"/>
      <c r="AE121" s="276"/>
      <c r="AF121" s="276"/>
      <c r="AG121" s="276"/>
      <c r="AH121" s="276"/>
    </row>
    <row r="122" spans="9:58" s="132" customFormat="1" ht="12.75">
      <c r="I122" s="163"/>
      <c r="J122" s="163"/>
      <c r="K122" s="163"/>
      <c r="L122" s="163"/>
      <c r="N122" s="277"/>
      <c r="O122" s="277"/>
      <c r="P122" s="277"/>
      <c r="Q122" s="277"/>
      <c r="R122" s="277"/>
      <c r="S122" s="277"/>
      <c r="T122" s="277"/>
      <c r="U122" s="277"/>
      <c r="V122" s="277"/>
      <c r="W122" s="277"/>
      <c r="X122" s="277"/>
      <c r="Y122" s="277"/>
      <c r="Z122" s="277"/>
      <c r="AA122" s="277"/>
      <c r="AB122" s="276"/>
      <c r="AC122" s="276"/>
      <c r="AD122" s="276"/>
      <c r="AE122" s="276"/>
      <c r="AF122" s="276"/>
      <c r="AG122" s="276"/>
      <c r="AH122" s="276"/>
      <c r="BA122" s="183"/>
      <c r="BB122" s="183"/>
      <c r="BC122" s="183"/>
      <c r="BD122" s="183"/>
      <c r="BE122" s="183"/>
      <c r="BF122" s="183"/>
    </row>
    <row r="123" spans="9:34" ht="12.75">
      <c r="I123" s="151"/>
      <c r="J123" s="151"/>
      <c r="K123" s="151"/>
      <c r="M123" s="132"/>
      <c r="N123" s="277"/>
      <c r="O123" s="277"/>
      <c r="Q123" s="277"/>
      <c r="R123" s="277"/>
      <c r="AB123" s="276"/>
      <c r="AC123" s="276"/>
      <c r="AD123" s="276"/>
      <c r="AE123" s="276"/>
      <c r="AF123" s="276"/>
      <c r="AG123" s="276"/>
      <c r="AH123" s="276"/>
    </row>
    <row r="124" spans="9:34" ht="12.75">
      <c r="I124" s="151"/>
      <c r="J124" s="151"/>
      <c r="K124" s="151"/>
      <c r="M124" s="132"/>
      <c r="N124" s="277"/>
      <c r="O124" s="277"/>
      <c r="Q124" s="277"/>
      <c r="R124" s="277"/>
      <c r="AB124" s="276"/>
      <c r="AC124" s="276"/>
      <c r="AD124" s="276"/>
      <c r="AE124" s="276"/>
      <c r="AF124" s="276"/>
      <c r="AG124" s="276"/>
      <c r="AH124" s="276"/>
    </row>
    <row r="125" spans="9:34" ht="12.75">
      <c r="I125" s="151"/>
      <c r="J125" s="151"/>
      <c r="K125" s="151"/>
      <c r="M125" s="132"/>
      <c r="N125" s="277"/>
      <c r="O125" s="277"/>
      <c r="Q125" s="277"/>
      <c r="R125" s="277"/>
      <c r="AB125" s="276"/>
      <c r="AC125" s="276"/>
      <c r="AD125" s="276"/>
      <c r="AE125" s="276"/>
      <c r="AF125" s="276"/>
      <c r="AG125" s="276"/>
      <c r="AH125" s="276"/>
    </row>
    <row r="126" spans="9:34" ht="12.75">
      <c r="I126" s="151"/>
      <c r="J126" s="151"/>
      <c r="K126" s="151"/>
      <c r="M126" s="132"/>
      <c r="N126" s="277"/>
      <c r="O126" s="277"/>
      <c r="Q126" s="277"/>
      <c r="R126" s="277"/>
      <c r="AB126" s="276"/>
      <c r="AC126" s="276"/>
      <c r="AD126" s="276"/>
      <c r="AE126" s="276"/>
      <c r="AF126" s="276"/>
      <c r="AG126" s="276"/>
      <c r="AH126" s="276"/>
    </row>
    <row r="127" spans="2:34" ht="12.75">
      <c r="B127" s="132"/>
      <c r="C127" s="132"/>
      <c r="D127" s="132"/>
      <c r="E127" s="132"/>
      <c r="F127" s="132"/>
      <c r="G127" s="132"/>
      <c r="H127" s="132"/>
      <c r="I127" s="163"/>
      <c r="J127" s="163"/>
      <c r="K127" s="163"/>
      <c r="L127" s="163"/>
      <c r="M127" s="132"/>
      <c r="N127" s="277"/>
      <c r="O127" s="277"/>
      <c r="Q127" s="277"/>
      <c r="R127" s="277"/>
      <c r="AB127" s="276"/>
      <c r="AC127" s="276"/>
      <c r="AD127" s="276"/>
      <c r="AE127" s="276"/>
      <c r="AF127" s="276"/>
      <c r="AG127" s="276"/>
      <c r="AH127" s="276"/>
    </row>
    <row r="128" spans="9:34" ht="12.75">
      <c r="I128" s="151"/>
      <c r="J128" s="151"/>
      <c r="K128" s="151"/>
      <c r="M128" s="132"/>
      <c r="N128" s="277"/>
      <c r="O128" s="277"/>
      <c r="Q128" s="277"/>
      <c r="R128" s="277"/>
      <c r="AB128" s="276"/>
      <c r="AC128" s="276"/>
      <c r="AD128" s="276"/>
      <c r="AE128" s="276"/>
      <c r="AF128" s="276"/>
      <c r="AG128" s="276"/>
      <c r="AH128" s="276"/>
    </row>
    <row r="129" spans="9:34" ht="12.75">
      <c r="I129" s="151"/>
      <c r="J129" s="151"/>
      <c r="K129" s="151"/>
      <c r="M129" s="132"/>
      <c r="N129" s="277"/>
      <c r="O129" s="277"/>
      <c r="Q129" s="277"/>
      <c r="R129" s="277"/>
      <c r="AB129" s="276"/>
      <c r="AC129" s="276"/>
      <c r="AD129" s="276"/>
      <c r="AE129" s="276"/>
      <c r="AF129" s="276"/>
      <c r="AG129" s="276"/>
      <c r="AH129" s="276"/>
    </row>
    <row r="130" spans="9:34" ht="12.75">
      <c r="I130" s="151"/>
      <c r="J130" s="151"/>
      <c r="K130" s="151"/>
      <c r="M130" s="132"/>
      <c r="N130" s="277"/>
      <c r="O130" s="277"/>
      <c r="Q130" s="277"/>
      <c r="R130" s="277"/>
      <c r="AB130" s="276"/>
      <c r="AC130" s="276"/>
      <c r="AD130" s="276"/>
      <c r="AE130" s="276"/>
      <c r="AF130" s="276"/>
      <c r="AG130" s="276"/>
      <c r="AH130" s="276"/>
    </row>
    <row r="131" spans="9:34" ht="12.75">
      <c r="I131" s="151"/>
      <c r="J131" s="151"/>
      <c r="K131" s="151"/>
      <c r="M131" s="132"/>
      <c r="N131" s="277"/>
      <c r="O131" s="277"/>
      <c r="Q131" s="277"/>
      <c r="R131" s="277"/>
      <c r="AB131" s="276"/>
      <c r="AC131" s="276"/>
      <c r="AD131" s="276"/>
      <c r="AE131" s="276"/>
      <c r="AF131" s="276"/>
      <c r="AG131" s="276"/>
      <c r="AH131" s="276"/>
    </row>
    <row r="132" spans="9:34" ht="12.75">
      <c r="I132" s="151"/>
      <c r="J132" s="151"/>
      <c r="K132" s="151"/>
      <c r="M132" s="132"/>
      <c r="N132" s="277"/>
      <c r="O132" s="277"/>
      <c r="Q132" s="277"/>
      <c r="R132" s="277"/>
      <c r="AB132" s="276"/>
      <c r="AC132" s="276"/>
      <c r="AD132" s="276"/>
      <c r="AE132" s="276"/>
      <c r="AF132" s="276"/>
      <c r="AG132" s="276"/>
      <c r="AH132" s="276"/>
    </row>
    <row r="133" spans="9:34" ht="12.75">
      <c r="I133" s="151"/>
      <c r="J133" s="151"/>
      <c r="K133" s="151"/>
      <c r="M133" s="132"/>
      <c r="N133" s="277"/>
      <c r="O133" s="277"/>
      <c r="Q133" s="277"/>
      <c r="R133" s="277"/>
      <c r="AB133" s="276"/>
      <c r="AC133" s="276"/>
      <c r="AD133" s="276"/>
      <c r="AE133" s="276"/>
      <c r="AF133" s="276"/>
      <c r="AG133" s="276"/>
      <c r="AH133" s="276"/>
    </row>
    <row r="134" spans="2:58" s="132" customFormat="1" ht="12.75">
      <c r="B134" s="150"/>
      <c r="C134" s="150"/>
      <c r="D134" s="150"/>
      <c r="E134" s="150"/>
      <c r="F134" s="150"/>
      <c r="G134" s="150"/>
      <c r="H134" s="150"/>
      <c r="I134" s="151"/>
      <c r="J134" s="151"/>
      <c r="K134" s="151"/>
      <c r="L134" s="151"/>
      <c r="N134" s="277"/>
      <c r="O134" s="277"/>
      <c r="P134" s="277"/>
      <c r="Q134" s="277"/>
      <c r="R134" s="277"/>
      <c r="S134" s="277"/>
      <c r="T134" s="277"/>
      <c r="U134" s="277"/>
      <c r="V134" s="277"/>
      <c r="W134" s="277"/>
      <c r="X134" s="277"/>
      <c r="Y134" s="277"/>
      <c r="Z134" s="277"/>
      <c r="AA134" s="277"/>
      <c r="AB134" s="276"/>
      <c r="AC134" s="276"/>
      <c r="AD134" s="276"/>
      <c r="AE134" s="276"/>
      <c r="AF134" s="276"/>
      <c r="AG134" s="276"/>
      <c r="AH134" s="276"/>
      <c r="BA134" s="183"/>
      <c r="BB134" s="183"/>
      <c r="BC134" s="183"/>
      <c r="BD134" s="183"/>
      <c r="BE134" s="183"/>
      <c r="BF134" s="183"/>
    </row>
    <row r="135" spans="9:34" ht="12.75">
      <c r="I135" s="151"/>
      <c r="J135" s="151"/>
      <c r="K135" s="151"/>
      <c r="M135" s="132"/>
      <c r="N135" s="277"/>
      <c r="O135" s="277"/>
      <c r="Q135" s="277"/>
      <c r="R135" s="277"/>
      <c r="AB135" s="276"/>
      <c r="AC135" s="276"/>
      <c r="AD135" s="276"/>
      <c r="AE135" s="276"/>
      <c r="AF135" s="276"/>
      <c r="AG135" s="276"/>
      <c r="AH135" s="276"/>
    </row>
    <row r="136" spans="9:34" ht="12.75">
      <c r="I136" s="151"/>
      <c r="J136" s="151"/>
      <c r="K136" s="151"/>
      <c r="M136" s="132"/>
      <c r="N136" s="277"/>
      <c r="O136" s="277"/>
      <c r="Q136" s="277"/>
      <c r="R136" s="277"/>
      <c r="AB136" s="276"/>
      <c r="AC136" s="276"/>
      <c r="AD136" s="276"/>
      <c r="AE136" s="276"/>
      <c r="AF136" s="276"/>
      <c r="AG136" s="276"/>
      <c r="AH136" s="276"/>
    </row>
    <row r="137" spans="9:34" ht="12.75">
      <c r="I137" s="151"/>
      <c r="J137" s="151"/>
      <c r="K137" s="151"/>
      <c r="M137" s="132"/>
      <c r="N137" s="277"/>
      <c r="O137" s="277"/>
      <c r="Q137" s="277"/>
      <c r="R137" s="277"/>
      <c r="AB137" s="276"/>
      <c r="AC137" s="276"/>
      <c r="AD137" s="276"/>
      <c r="AE137" s="276"/>
      <c r="AF137" s="276"/>
      <c r="AG137" s="276"/>
      <c r="AH137" s="276"/>
    </row>
    <row r="138" spans="9:34" ht="12.75">
      <c r="I138" s="151"/>
      <c r="J138" s="151"/>
      <c r="K138" s="151"/>
      <c r="M138" s="132"/>
      <c r="N138" s="277"/>
      <c r="O138" s="277"/>
      <c r="Q138" s="277"/>
      <c r="R138" s="277"/>
      <c r="AB138" s="276"/>
      <c r="AC138" s="276"/>
      <c r="AD138" s="276"/>
      <c r="AE138" s="276"/>
      <c r="AF138" s="276"/>
      <c r="AG138" s="276"/>
      <c r="AH138" s="276"/>
    </row>
    <row r="139" spans="2:34" ht="12.75">
      <c r="B139" s="132"/>
      <c r="C139" s="132"/>
      <c r="D139" s="132"/>
      <c r="E139" s="132"/>
      <c r="F139" s="132"/>
      <c r="G139" s="132"/>
      <c r="H139" s="132"/>
      <c r="I139" s="163"/>
      <c r="J139" s="163"/>
      <c r="K139" s="163"/>
      <c r="L139" s="163"/>
      <c r="M139" s="132"/>
      <c r="N139" s="277"/>
      <c r="O139" s="277"/>
      <c r="Q139" s="277"/>
      <c r="R139" s="277"/>
      <c r="AB139" s="276"/>
      <c r="AC139" s="276"/>
      <c r="AD139" s="276"/>
      <c r="AE139" s="276"/>
      <c r="AF139" s="276"/>
      <c r="AG139" s="276"/>
      <c r="AH139" s="276"/>
    </row>
    <row r="140" spans="9:34" ht="12.75">
      <c r="I140" s="151"/>
      <c r="J140" s="151"/>
      <c r="K140" s="151"/>
      <c r="M140" s="132"/>
      <c r="N140" s="277"/>
      <c r="O140" s="277"/>
      <c r="Q140" s="277"/>
      <c r="R140" s="277"/>
      <c r="AB140" s="276"/>
      <c r="AC140" s="276"/>
      <c r="AD140" s="276"/>
      <c r="AE140" s="276"/>
      <c r="AF140" s="276"/>
      <c r="AG140" s="276"/>
      <c r="AH140" s="276"/>
    </row>
    <row r="141" spans="9:34" ht="12.75">
      <c r="I141" s="151"/>
      <c r="J141" s="151"/>
      <c r="K141" s="151"/>
      <c r="M141" s="132"/>
      <c r="N141" s="277"/>
      <c r="O141" s="277"/>
      <c r="Q141" s="277"/>
      <c r="R141" s="277"/>
      <c r="AB141" s="276"/>
      <c r="AC141" s="276"/>
      <c r="AD141" s="276"/>
      <c r="AE141" s="276"/>
      <c r="AF141" s="276"/>
      <c r="AG141" s="276"/>
      <c r="AH141" s="276"/>
    </row>
    <row r="142" spans="2:58" s="132" customFormat="1" ht="12.75">
      <c r="B142" s="150"/>
      <c r="C142" s="150"/>
      <c r="D142" s="150"/>
      <c r="E142" s="150"/>
      <c r="F142" s="150"/>
      <c r="G142" s="150"/>
      <c r="H142" s="150"/>
      <c r="I142" s="151"/>
      <c r="J142" s="151"/>
      <c r="K142" s="151"/>
      <c r="L142" s="151"/>
      <c r="N142" s="277"/>
      <c r="O142" s="277"/>
      <c r="P142" s="277"/>
      <c r="Q142" s="277"/>
      <c r="R142" s="277"/>
      <c r="S142" s="277"/>
      <c r="T142" s="277"/>
      <c r="U142" s="277"/>
      <c r="V142" s="277"/>
      <c r="W142" s="277"/>
      <c r="X142" s="277"/>
      <c r="Y142" s="277"/>
      <c r="Z142" s="277"/>
      <c r="AA142" s="277"/>
      <c r="AB142" s="276"/>
      <c r="AC142" s="276"/>
      <c r="AD142" s="276"/>
      <c r="AE142" s="276"/>
      <c r="AF142" s="276"/>
      <c r="AG142" s="276"/>
      <c r="AH142" s="276"/>
      <c r="BA142" s="183"/>
      <c r="BB142" s="183"/>
      <c r="BC142" s="183"/>
      <c r="BD142" s="183"/>
      <c r="BE142" s="183"/>
      <c r="BF142" s="183"/>
    </row>
    <row r="143" spans="9:34" ht="12.75">
      <c r="I143" s="151"/>
      <c r="J143" s="151"/>
      <c r="K143" s="151"/>
      <c r="M143" s="132"/>
      <c r="N143" s="277"/>
      <c r="O143" s="277"/>
      <c r="Q143" s="277"/>
      <c r="R143" s="277"/>
      <c r="AB143" s="276"/>
      <c r="AC143" s="276"/>
      <c r="AD143" s="276"/>
      <c r="AE143" s="276"/>
      <c r="AF143" s="276"/>
      <c r="AG143" s="276"/>
      <c r="AH143" s="276"/>
    </row>
    <row r="144" spans="9:34" ht="12.75">
      <c r="I144" s="151"/>
      <c r="J144" s="151"/>
      <c r="K144" s="151"/>
      <c r="M144" s="132"/>
      <c r="N144" s="277"/>
      <c r="O144" s="277"/>
      <c r="Q144" s="277"/>
      <c r="R144" s="277"/>
      <c r="AB144" s="276"/>
      <c r="AC144" s="276"/>
      <c r="AD144" s="276"/>
      <c r="AE144" s="276"/>
      <c r="AF144" s="276"/>
      <c r="AG144" s="276"/>
      <c r="AH144" s="276"/>
    </row>
    <row r="145" spans="9:34" ht="12.75">
      <c r="I145" s="151"/>
      <c r="J145" s="151"/>
      <c r="K145" s="151"/>
      <c r="M145" s="132"/>
      <c r="N145" s="277"/>
      <c r="O145" s="277"/>
      <c r="Q145" s="277"/>
      <c r="R145" s="277"/>
      <c r="AB145" s="276"/>
      <c r="AC145" s="276"/>
      <c r="AD145" s="276"/>
      <c r="AE145" s="276"/>
      <c r="AF145" s="276"/>
      <c r="AG145" s="276"/>
      <c r="AH145" s="276"/>
    </row>
    <row r="146" spans="9:34" ht="12.75">
      <c r="I146" s="151"/>
      <c r="J146" s="151"/>
      <c r="K146" s="151"/>
      <c r="M146" s="132"/>
      <c r="N146" s="277"/>
      <c r="O146" s="277"/>
      <c r="Q146" s="277"/>
      <c r="R146" s="277"/>
      <c r="AB146" s="276"/>
      <c r="AC146" s="276"/>
      <c r="AD146" s="276"/>
      <c r="AE146" s="276"/>
      <c r="AF146" s="276"/>
      <c r="AG146" s="276"/>
      <c r="AH146" s="276"/>
    </row>
    <row r="147" spans="2:34" ht="12.75">
      <c r="B147" s="132"/>
      <c r="C147" s="132"/>
      <c r="D147" s="132"/>
      <c r="E147" s="132"/>
      <c r="F147" s="132"/>
      <c r="G147" s="132"/>
      <c r="H147" s="132"/>
      <c r="I147" s="163"/>
      <c r="J147" s="163"/>
      <c r="K147" s="163"/>
      <c r="L147" s="163"/>
      <c r="M147" s="132"/>
      <c r="N147" s="277"/>
      <c r="O147" s="277"/>
      <c r="Q147" s="277"/>
      <c r="R147" s="277"/>
      <c r="AB147" s="276"/>
      <c r="AC147" s="276"/>
      <c r="AD147" s="276"/>
      <c r="AE147" s="276"/>
      <c r="AF147" s="276"/>
      <c r="AG147" s="276"/>
      <c r="AH147" s="276"/>
    </row>
    <row r="148" spans="9:34" ht="12.75">
      <c r="I148" s="151"/>
      <c r="J148" s="151"/>
      <c r="K148" s="151"/>
      <c r="M148" s="132"/>
      <c r="N148" s="277"/>
      <c r="O148" s="277"/>
      <c r="Q148" s="277"/>
      <c r="R148" s="277"/>
      <c r="AB148" s="276"/>
      <c r="AC148" s="276"/>
      <c r="AD148" s="276"/>
      <c r="AE148" s="276"/>
      <c r="AF148" s="276"/>
      <c r="AG148" s="276"/>
      <c r="AH148" s="276"/>
    </row>
    <row r="149" spans="9:34" ht="12.75">
      <c r="I149" s="151"/>
      <c r="J149" s="151"/>
      <c r="K149" s="151"/>
      <c r="M149" s="132"/>
      <c r="N149" s="277"/>
      <c r="O149" s="277"/>
      <c r="Q149" s="277"/>
      <c r="R149" s="277"/>
      <c r="AB149" s="276"/>
      <c r="AC149" s="276"/>
      <c r="AD149" s="276"/>
      <c r="AE149" s="276"/>
      <c r="AF149" s="276"/>
      <c r="AG149" s="276"/>
      <c r="AH149" s="276"/>
    </row>
    <row r="150" spans="9:34" ht="12.75">
      <c r="I150" s="151"/>
      <c r="J150" s="151"/>
      <c r="K150" s="151"/>
      <c r="M150" s="132"/>
      <c r="N150" s="277"/>
      <c r="O150" s="277"/>
      <c r="Q150" s="277"/>
      <c r="R150" s="277"/>
      <c r="AB150" s="276"/>
      <c r="AC150" s="276"/>
      <c r="AD150" s="276"/>
      <c r="AE150" s="276"/>
      <c r="AF150" s="276"/>
      <c r="AG150" s="276"/>
      <c r="AH150" s="276"/>
    </row>
    <row r="151" spans="9:34" ht="12.75">
      <c r="I151" s="151"/>
      <c r="J151" s="151"/>
      <c r="K151" s="151"/>
      <c r="M151" s="132"/>
      <c r="N151" s="277"/>
      <c r="O151" s="277"/>
      <c r="Q151" s="277"/>
      <c r="R151" s="277"/>
      <c r="AB151" s="276"/>
      <c r="AC151" s="276"/>
      <c r="AD151" s="276"/>
      <c r="AE151" s="276"/>
      <c r="AF151" s="276"/>
      <c r="AG151" s="276"/>
      <c r="AH151" s="276"/>
    </row>
    <row r="152" spans="9:34" ht="12.75">
      <c r="I152" s="151"/>
      <c r="J152" s="151"/>
      <c r="K152" s="151"/>
      <c r="M152" s="132"/>
      <c r="N152" s="277"/>
      <c r="O152" s="277"/>
      <c r="P152" s="277"/>
      <c r="Q152" s="277"/>
      <c r="R152" s="277"/>
      <c r="AB152" s="276"/>
      <c r="AC152" s="276"/>
      <c r="AD152" s="276"/>
      <c r="AE152" s="276"/>
      <c r="AF152" s="276"/>
      <c r="AG152" s="276"/>
      <c r="AH152" s="276"/>
    </row>
    <row r="153" spans="2:58" s="132" customFormat="1" ht="12.75">
      <c r="B153" s="150"/>
      <c r="C153" s="150"/>
      <c r="D153" s="150"/>
      <c r="E153" s="150"/>
      <c r="F153" s="150"/>
      <c r="G153" s="150"/>
      <c r="H153" s="150"/>
      <c r="I153" s="151"/>
      <c r="J153" s="151"/>
      <c r="K153" s="151"/>
      <c r="L153" s="151"/>
      <c r="N153" s="277"/>
      <c r="O153" s="277"/>
      <c r="P153" s="277"/>
      <c r="Q153" s="277"/>
      <c r="R153" s="277"/>
      <c r="S153" s="277"/>
      <c r="T153" s="277"/>
      <c r="U153" s="277"/>
      <c r="V153" s="277"/>
      <c r="W153" s="277"/>
      <c r="X153" s="277"/>
      <c r="Y153" s="277"/>
      <c r="Z153" s="277"/>
      <c r="AA153" s="277"/>
      <c r="AB153" s="276"/>
      <c r="AC153" s="276"/>
      <c r="AD153" s="276"/>
      <c r="AE153" s="276"/>
      <c r="AF153" s="276"/>
      <c r="AG153" s="276"/>
      <c r="AH153" s="276"/>
      <c r="BA153" s="183"/>
      <c r="BB153" s="183"/>
      <c r="BC153" s="183"/>
      <c r="BD153" s="183"/>
      <c r="BE153" s="183"/>
      <c r="BF153" s="183"/>
    </row>
    <row r="154" spans="9:34" ht="12.75">
      <c r="I154" s="151"/>
      <c r="J154" s="151"/>
      <c r="K154" s="151"/>
      <c r="M154" s="132"/>
      <c r="N154" s="277"/>
      <c r="O154" s="277"/>
      <c r="Q154" s="277"/>
      <c r="R154" s="277"/>
      <c r="AB154" s="276"/>
      <c r="AC154" s="276"/>
      <c r="AD154" s="276"/>
      <c r="AE154" s="276"/>
      <c r="AF154" s="276"/>
      <c r="AG154" s="276"/>
      <c r="AH154" s="276"/>
    </row>
    <row r="155" spans="9:34" ht="12.75">
      <c r="I155" s="151"/>
      <c r="J155" s="151"/>
      <c r="K155" s="151"/>
      <c r="M155" s="132"/>
      <c r="N155" s="277"/>
      <c r="O155" s="277"/>
      <c r="Q155" s="277"/>
      <c r="R155" s="277"/>
      <c r="AB155" s="276"/>
      <c r="AC155" s="276"/>
      <c r="AD155" s="276"/>
      <c r="AE155" s="276"/>
      <c r="AF155" s="276"/>
      <c r="AG155" s="276"/>
      <c r="AH155" s="276"/>
    </row>
    <row r="156" spans="9:34" ht="12.75">
      <c r="I156" s="151"/>
      <c r="J156" s="151"/>
      <c r="K156" s="151"/>
      <c r="M156" s="132"/>
      <c r="N156" s="277"/>
      <c r="O156" s="277"/>
      <c r="Q156" s="277"/>
      <c r="R156" s="277"/>
      <c r="AB156" s="276"/>
      <c r="AC156" s="276"/>
      <c r="AD156" s="276"/>
      <c r="AE156" s="276"/>
      <c r="AF156" s="276"/>
      <c r="AG156" s="276"/>
      <c r="AH156" s="276"/>
    </row>
    <row r="157" spans="9:34" ht="12.75">
      <c r="I157" s="151"/>
      <c r="J157" s="151"/>
      <c r="K157" s="151"/>
      <c r="M157" s="132"/>
      <c r="N157" s="277"/>
      <c r="O157" s="277"/>
      <c r="Q157" s="277"/>
      <c r="R157" s="277"/>
      <c r="AB157" s="276"/>
      <c r="AC157" s="276"/>
      <c r="AD157" s="276"/>
      <c r="AE157" s="276"/>
      <c r="AF157" s="276"/>
      <c r="AG157" s="276"/>
      <c r="AH157" s="276"/>
    </row>
    <row r="158" spans="2:34" ht="12.75">
      <c r="B158" s="132"/>
      <c r="C158" s="132"/>
      <c r="D158" s="132"/>
      <c r="E158" s="132"/>
      <c r="F158" s="132"/>
      <c r="G158" s="132"/>
      <c r="H158" s="132"/>
      <c r="I158" s="163"/>
      <c r="J158" s="163"/>
      <c r="K158" s="163"/>
      <c r="L158" s="163"/>
      <c r="M158" s="132"/>
      <c r="N158" s="277"/>
      <c r="O158" s="277"/>
      <c r="Q158" s="277"/>
      <c r="R158" s="277"/>
      <c r="AB158" s="276"/>
      <c r="AC158" s="276"/>
      <c r="AD158" s="276"/>
      <c r="AE158" s="276"/>
      <c r="AF158" s="276"/>
      <c r="AG158" s="276"/>
      <c r="AH158" s="276"/>
    </row>
    <row r="159" spans="9:34" ht="12.75">
      <c r="I159" s="151"/>
      <c r="J159" s="151"/>
      <c r="K159" s="151"/>
      <c r="M159" s="132"/>
      <c r="N159" s="277"/>
      <c r="O159" s="277"/>
      <c r="Q159" s="277"/>
      <c r="R159" s="277"/>
      <c r="AB159" s="276"/>
      <c r="AC159" s="276"/>
      <c r="AD159" s="276"/>
      <c r="AE159" s="276"/>
      <c r="AF159" s="276"/>
      <c r="AG159" s="276"/>
      <c r="AH159" s="276"/>
    </row>
    <row r="160" spans="9:34" ht="12.75">
      <c r="I160" s="151"/>
      <c r="J160" s="151"/>
      <c r="K160" s="151"/>
      <c r="M160" s="132"/>
      <c r="N160" s="277"/>
      <c r="O160" s="277"/>
      <c r="Q160" s="277"/>
      <c r="R160" s="277"/>
      <c r="AB160" s="276"/>
      <c r="AC160" s="276"/>
      <c r="AD160" s="276"/>
      <c r="AE160" s="276"/>
      <c r="AF160" s="276"/>
      <c r="AG160" s="276"/>
      <c r="AH160" s="276"/>
    </row>
    <row r="161" spans="9:34" ht="12.75">
      <c r="I161" s="151"/>
      <c r="J161" s="151"/>
      <c r="K161" s="151"/>
      <c r="M161" s="132"/>
      <c r="N161" s="277"/>
      <c r="O161" s="277"/>
      <c r="Q161" s="277"/>
      <c r="R161" s="277"/>
      <c r="AB161" s="276"/>
      <c r="AC161" s="276"/>
      <c r="AD161" s="276"/>
      <c r="AE161" s="276"/>
      <c r="AF161" s="276"/>
      <c r="AG161" s="276"/>
      <c r="AH161" s="276"/>
    </row>
    <row r="162" spans="9:34" ht="12.75">
      <c r="I162" s="151"/>
      <c r="J162" s="151"/>
      <c r="K162" s="151"/>
      <c r="M162" s="132"/>
      <c r="N162" s="277"/>
      <c r="O162" s="277"/>
      <c r="Q162" s="277"/>
      <c r="R162" s="277"/>
      <c r="AB162" s="276"/>
      <c r="AC162" s="276"/>
      <c r="AD162" s="276"/>
      <c r="AE162" s="276"/>
      <c r="AF162" s="276"/>
      <c r="AG162" s="276"/>
      <c r="AH162" s="276"/>
    </row>
    <row r="163" spans="9:34" ht="12.75">
      <c r="I163" s="151"/>
      <c r="J163" s="151"/>
      <c r="K163" s="151"/>
      <c r="M163" s="132"/>
      <c r="N163" s="277"/>
      <c r="O163" s="277"/>
      <c r="Q163" s="277"/>
      <c r="R163" s="277"/>
      <c r="AB163" s="276"/>
      <c r="AC163" s="276"/>
      <c r="AD163" s="276"/>
      <c r="AE163" s="276"/>
      <c r="AF163" s="276"/>
      <c r="AG163" s="276"/>
      <c r="AH163" s="276"/>
    </row>
    <row r="164" spans="9:34" ht="12.75">
      <c r="I164" s="151"/>
      <c r="J164" s="151"/>
      <c r="K164" s="151"/>
      <c r="M164" s="132"/>
      <c r="N164" s="277"/>
      <c r="O164" s="277"/>
      <c r="Q164" s="277"/>
      <c r="R164" s="277"/>
      <c r="AB164" s="276"/>
      <c r="AC164" s="276"/>
      <c r="AD164" s="276"/>
      <c r="AE164" s="276"/>
      <c r="AF164" s="276"/>
      <c r="AG164" s="276"/>
      <c r="AH164" s="276"/>
    </row>
    <row r="165" spans="2:58" s="132" customFormat="1" ht="12.75">
      <c r="B165" s="150"/>
      <c r="C165" s="150"/>
      <c r="D165" s="150"/>
      <c r="E165" s="150"/>
      <c r="F165" s="150"/>
      <c r="G165" s="150"/>
      <c r="H165" s="150"/>
      <c r="I165" s="151"/>
      <c r="J165" s="151"/>
      <c r="K165" s="151"/>
      <c r="L165" s="151"/>
      <c r="N165" s="277"/>
      <c r="O165" s="277"/>
      <c r="P165" s="277"/>
      <c r="Q165" s="277"/>
      <c r="R165" s="277"/>
      <c r="S165" s="277"/>
      <c r="T165" s="277"/>
      <c r="U165" s="277"/>
      <c r="V165" s="277"/>
      <c r="W165" s="277"/>
      <c r="X165" s="277"/>
      <c r="Y165" s="277"/>
      <c r="Z165" s="277"/>
      <c r="AA165" s="277"/>
      <c r="AB165" s="276"/>
      <c r="AC165" s="276"/>
      <c r="AD165" s="276"/>
      <c r="AE165" s="276"/>
      <c r="AF165" s="276"/>
      <c r="AG165" s="276"/>
      <c r="AH165" s="276"/>
      <c r="BA165" s="183"/>
      <c r="BB165" s="183"/>
      <c r="BC165" s="183"/>
      <c r="BD165" s="183"/>
      <c r="BE165" s="183"/>
      <c r="BF165" s="183"/>
    </row>
    <row r="166" spans="9:34" ht="12.75">
      <c r="I166" s="151"/>
      <c r="J166" s="151"/>
      <c r="K166" s="151"/>
      <c r="M166" s="132"/>
      <c r="N166" s="277"/>
      <c r="O166" s="277"/>
      <c r="Q166" s="277"/>
      <c r="R166" s="277"/>
      <c r="AB166" s="276"/>
      <c r="AC166" s="276"/>
      <c r="AD166" s="276"/>
      <c r="AE166" s="276"/>
      <c r="AF166" s="276"/>
      <c r="AG166" s="276"/>
      <c r="AH166" s="276"/>
    </row>
    <row r="167" spans="9:34" ht="12.75">
      <c r="I167" s="151"/>
      <c r="J167" s="151"/>
      <c r="K167" s="151"/>
      <c r="M167" s="132"/>
      <c r="N167" s="277"/>
      <c r="O167" s="277"/>
      <c r="Q167" s="277"/>
      <c r="R167" s="277"/>
      <c r="AB167" s="276"/>
      <c r="AC167" s="276"/>
      <c r="AD167" s="276"/>
      <c r="AE167" s="276"/>
      <c r="AF167" s="276"/>
      <c r="AG167" s="276"/>
      <c r="AH167" s="276"/>
    </row>
    <row r="168" spans="9:34" ht="12.75">
      <c r="I168" s="151"/>
      <c r="J168" s="151"/>
      <c r="K168" s="151"/>
      <c r="M168" s="132"/>
      <c r="N168" s="277"/>
      <c r="O168" s="277"/>
      <c r="Q168" s="277"/>
      <c r="R168" s="277"/>
      <c r="AB168" s="276"/>
      <c r="AC168" s="276"/>
      <c r="AD168" s="276"/>
      <c r="AE168" s="276"/>
      <c r="AF168" s="276"/>
      <c r="AG168" s="276"/>
      <c r="AH168" s="276"/>
    </row>
    <row r="169" spans="9:34" ht="12.75">
      <c r="I169" s="151"/>
      <c r="J169" s="151"/>
      <c r="K169" s="151"/>
      <c r="M169" s="132"/>
      <c r="N169" s="277"/>
      <c r="O169" s="277"/>
      <c r="Q169" s="277"/>
      <c r="R169" s="277"/>
      <c r="AB169" s="276"/>
      <c r="AC169" s="276"/>
      <c r="AD169" s="276"/>
      <c r="AE169" s="276"/>
      <c r="AF169" s="276"/>
      <c r="AG169" s="276"/>
      <c r="AH169" s="276"/>
    </row>
    <row r="170" spans="2:34" ht="12.75">
      <c r="B170" s="132"/>
      <c r="C170" s="132"/>
      <c r="D170" s="132"/>
      <c r="E170" s="132"/>
      <c r="F170" s="132"/>
      <c r="G170" s="132"/>
      <c r="H170" s="132"/>
      <c r="I170" s="163"/>
      <c r="J170" s="163"/>
      <c r="K170" s="163"/>
      <c r="L170" s="163"/>
      <c r="M170" s="132"/>
      <c r="N170" s="277"/>
      <c r="O170" s="277"/>
      <c r="Q170" s="277"/>
      <c r="R170" s="277"/>
      <c r="AB170" s="276"/>
      <c r="AC170" s="276"/>
      <c r="AD170" s="276"/>
      <c r="AE170" s="276"/>
      <c r="AF170" s="276"/>
      <c r="AG170" s="276"/>
      <c r="AH170" s="276"/>
    </row>
    <row r="171" spans="9:34" ht="12.75">
      <c r="I171" s="151"/>
      <c r="J171" s="151"/>
      <c r="K171" s="151"/>
      <c r="M171" s="132"/>
      <c r="N171" s="277"/>
      <c r="O171" s="277"/>
      <c r="Q171" s="277"/>
      <c r="R171" s="277"/>
      <c r="AB171" s="276"/>
      <c r="AC171" s="276"/>
      <c r="AD171" s="276"/>
      <c r="AE171" s="276"/>
      <c r="AF171" s="276"/>
      <c r="AG171" s="276"/>
      <c r="AH171" s="276"/>
    </row>
    <row r="172" spans="9:34" ht="12.75">
      <c r="I172" s="151"/>
      <c r="J172" s="151"/>
      <c r="K172" s="151"/>
      <c r="M172" s="132"/>
      <c r="N172" s="277"/>
      <c r="O172" s="277"/>
      <c r="Q172" s="277"/>
      <c r="R172" s="277"/>
      <c r="AB172" s="276"/>
      <c r="AC172" s="276"/>
      <c r="AD172" s="276"/>
      <c r="AE172" s="276"/>
      <c r="AF172" s="276"/>
      <c r="AG172" s="276"/>
      <c r="AH172" s="276"/>
    </row>
    <row r="173" spans="9:34" ht="12.75">
      <c r="I173" s="151"/>
      <c r="J173" s="151"/>
      <c r="K173" s="151"/>
      <c r="M173" s="132"/>
      <c r="N173" s="277"/>
      <c r="O173" s="277"/>
      <c r="Q173" s="277"/>
      <c r="R173" s="277"/>
      <c r="AB173" s="276"/>
      <c r="AC173" s="276"/>
      <c r="AD173" s="276"/>
      <c r="AE173" s="276"/>
      <c r="AF173" s="276"/>
      <c r="AG173" s="276"/>
      <c r="AH173" s="276"/>
    </row>
    <row r="174" spans="9:34" ht="12.75">
      <c r="I174" s="151"/>
      <c r="J174" s="151"/>
      <c r="K174" s="151"/>
      <c r="M174" s="132"/>
      <c r="N174" s="277"/>
      <c r="O174" s="277"/>
      <c r="Q174" s="277"/>
      <c r="R174" s="277"/>
      <c r="AB174" s="276"/>
      <c r="AC174" s="276"/>
      <c r="AD174" s="276"/>
      <c r="AE174" s="276"/>
      <c r="AF174" s="276"/>
      <c r="AG174" s="276"/>
      <c r="AH174" s="276"/>
    </row>
    <row r="175" spans="2:58" s="132" customFormat="1" ht="12.75">
      <c r="B175" s="150"/>
      <c r="C175" s="150"/>
      <c r="D175" s="150"/>
      <c r="E175" s="150"/>
      <c r="F175" s="150"/>
      <c r="G175" s="150"/>
      <c r="H175" s="150"/>
      <c r="I175" s="151"/>
      <c r="J175" s="151"/>
      <c r="K175" s="151"/>
      <c r="L175" s="151"/>
      <c r="N175" s="277"/>
      <c r="O175" s="277"/>
      <c r="P175" s="277"/>
      <c r="Q175" s="277"/>
      <c r="R175" s="277"/>
      <c r="S175" s="277"/>
      <c r="T175" s="277"/>
      <c r="U175" s="277"/>
      <c r="V175" s="277"/>
      <c r="W175" s="277"/>
      <c r="X175" s="277"/>
      <c r="Y175" s="277"/>
      <c r="Z175" s="277"/>
      <c r="AA175" s="277"/>
      <c r="AB175" s="276"/>
      <c r="AC175" s="276"/>
      <c r="AD175" s="276"/>
      <c r="AE175" s="276"/>
      <c r="AF175" s="276"/>
      <c r="AG175" s="276"/>
      <c r="AH175" s="276"/>
      <c r="BA175" s="183"/>
      <c r="BB175" s="183"/>
      <c r="BC175" s="183"/>
      <c r="BD175" s="183"/>
      <c r="BE175" s="183"/>
      <c r="BF175" s="183"/>
    </row>
    <row r="176" spans="9:34" ht="12.75">
      <c r="I176" s="151"/>
      <c r="J176" s="151"/>
      <c r="K176" s="151"/>
      <c r="M176" s="132"/>
      <c r="N176" s="277"/>
      <c r="O176" s="277"/>
      <c r="Q176" s="277"/>
      <c r="R176" s="277"/>
      <c r="AB176" s="276"/>
      <c r="AC176" s="276"/>
      <c r="AD176" s="276"/>
      <c r="AE176" s="276"/>
      <c r="AF176" s="276"/>
      <c r="AG176" s="276"/>
      <c r="AH176" s="276"/>
    </row>
    <row r="177" spans="9:34" ht="12.75">
      <c r="I177" s="151"/>
      <c r="J177" s="151"/>
      <c r="K177" s="151"/>
      <c r="M177" s="132"/>
      <c r="N177" s="277"/>
      <c r="O177" s="277"/>
      <c r="Q177" s="277"/>
      <c r="R177" s="277"/>
      <c r="AB177" s="276"/>
      <c r="AC177" s="276"/>
      <c r="AD177" s="276"/>
      <c r="AE177" s="276"/>
      <c r="AF177" s="276"/>
      <c r="AG177" s="276"/>
      <c r="AH177" s="276"/>
    </row>
    <row r="178" spans="9:34" ht="12.75">
      <c r="I178" s="151"/>
      <c r="J178" s="151"/>
      <c r="K178" s="151"/>
      <c r="M178" s="132"/>
      <c r="N178" s="277"/>
      <c r="O178" s="277"/>
      <c r="Q178" s="277"/>
      <c r="R178" s="277"/>
      <c r="AB178" s="276"/>
      <c r="AC178" s="276"/>
      <c r="AD178" s="276"/>
      <c r="AE178" s="276"/>
      <c r="AF178" s="276"/>
      <c r="AG178" s="276"/>
      <c r="AH178" s="276"/>
    </row>
    <row r="179" spans="9:34" ht="12.75">
      <c r="I179" s="151"/>
      <c r="J179" s="151"/>
      <c r="K179" s="151"/>
      <c r="M179" s="132"/>
      <c r="N179" s="277"/>
      <c r="O179" s="277"/>
      <c r="Q179" s="277"/>
      <c r="R179" s="277"/>
      <c r="AB179" s="276"/>
      <c r="AC179" s="276"/>
      <c r="AD179" s="276"/>
      <c r="AE179" s="276"/>
      <c r="AF179" s="276"/>
      <c r="AG179" s="276"/>
      <c r="AH179" s="276"/>
    </row>
    <row r="180" spans="2:34" ht="12.75">
      <c r="B180" s="132"/>
      <c r="C180" s="132"/>
      <c r="D180" s="132"/>
      <c r="E180" s="132"/>
      <c r="F180" s="132"/>
      <c r="G180" s="132"/>
      <c r="H180" s="132"/>
      <c r="I180" s="163"/>
      <c r="J180" s="163"/>
      <c r="K180" s="163"/>
      <c r="L180" s="163"/>
      <c r="M180" s="132"/>
      <c r="N180" s="277"/>
      <c r="O180" s="277"/>
      <c r="Q180" s="277"/>
      <c r="R180" s="277"/>
      <c r="AB180" s="276"/>
      <c r="AC180" s="276"/>
      <c r="AD180" s="276"/>
      <c r="AE180" s="276"/>
      <c r="AF180" s="276"/>
      <c r="AG180" s="276"/>
      <c r="AH180" s="276"/>
    </row>
    <row r="181" spans="9:34" ht="12.75">
      <c r="I181" s="151"/>
      <c r="J181" s="151"/>
      <c r="K181" s="151"/>
      <c r="M181" s="132"/>
      <c r="N181" s="277"/>
      <c r="O181" s="277"/>
      <c r="Q181" s="277"/>
      <c r="R181" s="277"/>
      <c r="AB181" s="276"/>
      <c r="AC181" s="276"/>
      <c r="AD181" s="276"/>
      <c r="AE181" s="276"/>
      <c r="AF181" s="276"/>
      <c r="AG181" s="276"/>
      <c r="AH181" s="276"/>
    </row>
    <row r="182" spans="9:34" ht="12.75">
      <c r="I182" s="151"/>
      <c r="J182" s="151"/>
      <c r="K182" s="151"/>
      <c r="M182" s="132"/>
      <c r="N182" s="277"/>
      <c r="O182" s="277"/>
      <c r="Q182" s="277"/>
      <c r="R182" s="277"/>
      <c r="AB182" s="276"/>
      <c r="AC182" s="276"/>
      <c r="AD182" s="276"/>
      <c r="AE182" s="276"/>
      <c r="AF182" s="276"/>
      <c r="AG182" s="276"/>
      <c r="AH182" s="276"/>
    </row>
    <row r="183" spans="9:34" ht="12.75">
      <c r="I183" s="151"/>
      <c r="J183" s="151"/>
      <c r="K183" s="151"/>
      <c r="M183" s="132"/>
      <c r="N183" s="277"/>
      <c r="O183" s="277"/>
      <c r="Q183" s="277"/>
      <c r="R183" s="277"/>
      <c r="AB183" s="276"/>
      <c r="AC183" s="276"/>
      <c r="AD183" s="276"/>
      <c r="AE183" s="276"/>
      <c r="AF183" s="276"/>
      <c r="AG183" s="276"/>
      <c r="AH183" s="276"/>
    </row>
    <row r="184" spans="2:58" s="132" customFormat="1" ht="12.75">
      <c r="B184" s="150"/>
      <c r="C184" s="150"/>
      <c r="D184" s="150"/>
      <c r="E184" s="150"/>
      <c r="F184" s="150"/>
      <c r="G184" s="150"/>
      <c r="H184" s="150"/>
      <c r="I184" s="151"/>
      <c r="J184" s="151"/>
      <c r="K184" s="151"/>
      <c r="L184" s="151"/>
      <c r="N184" s="277"/>
      <c r="O184" s="277"/>
      <c r="P184" s="277"/>
      <c r="Q184" s="277"/>
      <c r="R184" s="277"/>
      <c r="S184" s="277"/>
      <c r="T184" s="277"/>
      <c r="U184" s="277"/>
      <c r="V184" s="277"/>
      <c r="W184" s="277"/>
      <c r="X184" s="277"/>
      <c r="Y184" s="277"/>
      <c r="Z184" s="277"/>
      <c r="AA184" s="277"/>
      <c r="AB184" s="276"/>
      <c r="AC184" s="276"/>
      <c r="AD184" s="276"/>
      <c r="AE184" s="276"/>
      <c r="AF184" s="276"/>
      <c r="AG184" s="276"/>
      <c r="AH184" s="276"/>
      <c r="BA184" s="183"/>
      <c r="BB184" s="183"/>
      <c r="BC184" s="183"/>
      <c r="BD184" s="183"/>
      <c r="BE184" s="183"/>
      <c r="BF184" s="183"/>
    </row>
    <row r="185" spans="9:34" ht="12.75">
      <c r="I185" s="151"/>
      <c r="J185" s="151"/>
      <c r="K185" s="151"/>
      <c r="M185" s="132"/>
      <c r="N185" s="277"/>
      <c r="O185" s="277"/>
      <c r="Q185" s="277"/>
      <c r="R185" s="277"/>
      <c r="AB185" s="276"/>
      <c r="AC185" s="276"/>
      <c r="AD185" s="276"/>
      <c r="AE185" s="276"/>
      <c r="AF185" s="276"/>
      <c r="AG185" s="276"/>
      <c r="AH185" s="276"/>
    </row>
    <row r="186" spans="9:34" ht="12.75">
      <c r="I186" s="151"/>
      <c r="J186" s="151"/>
      <c r="K186" s="151"/>
      <c r="M186" s="132"/>
      <c r="N186" s="277"/>
      <c r="O186" s="277"/>
      <c r="Q186" s="277"/>
      <c r="R186" s="277"/>
      <c r="AB186" s="276"/>
      <c r="AC186" s="276"/>
      <c r="AD186" s="276"/>
      <c r="AE186" s="276"/>
      <c r="AF186" s="276"/>
      <c r="AG186" s="276"/>
      <c r="AH186" s="276"/>
    </row>
    <row r="187" spans="9:34" ht="12.75">
      <c r="I187" s="151"/>
      <c r="J187" s="151"/>
      <c r="K187" s="151"/>
      <c r="M187" s="132"/>
      <c r="N187" s="277"/>
      <c r="O187" s="277"/>
      <c r="Q187" s="277"/>
      <c r="R187" s="277"/>
      <c r="AB187" s="276"/>
      <c r="AC187" s="276"/>
      <c r="AD187" s="276"/>
      <c r="AE187" s="276"/>
      <c r="AF187" s="276"/>
      <c r="AG187" s="276"/>
      <c r="AH187" s="276"/>
    </row>
    <row r="188" spans="9:34" ht="12.75">
      <c r="I188" s="151"/>
      <c r="J188" s="151"/>
      <c r="K188" s="151"/>
      <c r="M188" s="132"/>
      <c r="N188" s="277"/>
      <c r="O188" s="277"/>
      <c r="Q188" s="277"/>
      <c r="R188" s="277"/>
      <c r="AB188" s="276"/>
      <c r="AC188" s="276"/>
      <c r="AD188" s="276"/>
      <c r="AE188" s="276"/>
      <c r="AF188" s="276"/>
      <c r="AG188" s="276"/>
      <c r="AH188" s="276"/>
    </row>
    <row r="189" spans="2:34" ht="12.75">
      <c r="B189" s="132"/>
      <c r="C189" s="132"/>
      <c r="D189" s="132"/>
      <c r="E189" s="132"/>
      <c r="F189" s="132"/>
      <c r="G189" s="132"/>
      <c r="H189" s="132"/>
      <c r="I189" s="163"/>
      <c r="J189" s="163"/>
      <c r="K189" s="163"/>
      <c r="L189" s="163"/>
      <c r="M189" s="132"/>
      <c r="N189" s="277"/>
      <c r="O189" s="277"/>
      <c r="Q189" s="277"/>
      <c r="R189" s="277"/>
      <c r="AB189" s="276"/>
      <c r="AC189" s="276"/>
      <c r="AD189" s="276"/>
      <c r="AE189" s="276"/>
      <c r="AF189" s="276"/>
      <c r="AG189" s="276"/>
      <c r="AH189" s="276"/>
    </row>
    <row r="190" spans="9:34" ht="12.75">
      <c r="I190" s="151"/>
      <c r="J190" s="151"/>
      <c r="K190" s="151"/>
      <c r="M190" s="132"/>
      <c r="N190" s="277"/>
      <c r="O190" s="277"/>
      <c r="Q190" s="277"/>
      <c r="R190" s="277"/>
      <c r="AB190" s="276"/>
      <c r="AC190" s="276"/>
      <c r="AD190" s="276"/>
      <c r="AE190" s="276"/>
      <c r="AF190" s="276"/>
      <c r="AG190" s="276"/>
      <c r="AH190" s="276"/>
    </row>
    <row r="191" spans="9:34" ht="12.75">
      <c r="I191" s="151"/>
      <c r="J191" s="151"/>
      <c r="K191" s="151"/>
      <c r="M191" s="132"/>
      <c r="N191" s="277"/>
      <c r="O191" s="277"/>
      <c r="Q191" s="277"/>
      <c r="R191" s="277"/>
      <c r="AB191" s="276"/>
      <c r="AC191" s="276"/>
      <c r="AD191" s="276"/>
      <c r="AE191" s="276"/>
      <c r="AF191" s="276"/>
      <c r="AG191" s="276"/>
      <c r="AH191" s="276"/>
    </row>
    <row r="192" spans="9:34" ht="12.75">
      <c r="I192" s="151"/>
      <c r="J192" s="151"/>
      <c r="K192" s="151"/>
      <c r="M192" s="132"/>
      <c r="N192" s="277"/>
      <c r="O192" s="277"/>
      <c r="Q192" s="277"/>
      <c r="R192" s="277"/>
      <c r="AB192" s="276"/>
      <c r="AC192" s="276"/>
      <c r="AD192" s="276"/>
      <c r="AE192" s="276"/>
      <c r="AF192" s="276"/>
      <c r="AG192" s="276"/>
      <c r="AH192" s="276"/>
    </row>
    <row r="193" spans="9:34" ht="12.75">
      <c r="I193" s="151"/>
      <c r="J193" s="151"/>
      <c r="K193" s="151"/>
      <c r="M193" s="132"/>
      <c r="N193" s="277"/>
      <c r="O193" s="277"/>
      <c r="Q193" s="277"/>
      <c r="R193" s="277"/>
      <c r="AB193" s="276"/>
      <c r="AC193" s="276"/>
      <c r="AD193" s="276"/>
      <c r="AE193" s="276"/>
      <c r="AF193" s="276"/>
      <c r="AG193" s="276"/>
      <c r="AH193" s="276"/>
    </row>
    <row r="194" spans="9:34" ht="12.75">
      <c r="I194" s="151"/>
      <c r="J194" s="151"/>
      <c r="K194" s="151"/>
      <c r="M194" s="132"/>
      <c r="N194" s="277"/>
      <c r="O194" s="277"/>
      <c r="Q194" s="277"/>
      <c r="R194" s="277"/>
      <c r="AB194" s="276"/>
      <c r="AC194" s="276"/>
      <c r="AD194" s="276"/>
      <c r="AE194" s="276"/>
      <c r="AF194" s="276"/>
      <c r="AG194" s="276"/>
      <c r="AH194" s="276"/>
    </row>
    <row r="195" spans="9:34" ht="12.75">
      <c r="I195" s="151"/>
      <c r="J195" s="151"/>
      <c r="K195" s="151"/>
      <c r="M195" s="132"/>
      <c r="N195" s="277"/>
      <c r="O195" s="277"/>
      <c r="Q195" s="277"/>
      <c r="R195" s="277"/>
      <c r="AB195" s="276"/>
      <c r="AC195" s="276"/>
      <c r="AD195" s="276"/>
      <c r="AE195" s="276"/>
      <c r="AF195" s="276"/>
      <c r="AG195" s="276"/>
      <c r="AH195" s="276"/>
    </row>
    <row r="196" spans="2:58" s="132" customFormat="1" ht="12.75">
      <c r="B196" s="150"/>
      <c r="C196" s="150"/>
      <c r="D196" s="150"/>
      <c r="E196" s="150"/>
      <c r="F196" s="150"/>
      <c r="G196" s="150"/>
      <c r="H196" s="150"/>
      <c r="I196" s="151"/>
      <c r="J196" s="151"/>
      <c r="K196" s="151"/>
      <c r="L196" s="151"/>
      <c r="N196" s="277"/>
      <c r="O196" s="277"/>
      <c r="P196" s="277"/>
      <c r="Q196" s="277"/>
      <c r="R196" s="277"/>
      <c r="S196" s="277"/>
      <c r="T196" s="277"/>
      <c r="U196" s="277"/>
      <c r="V196" s="277"/>
      <c r="W196" s="277"/>
      <c r="X196" s="277"/>
      <c r="Y196" s="277"/>
      <c r="Z196" s="277"/>
      <c r="AA196" s="277"/>
      <c r="AB196" s="276"/>
      <c r="AC196" s="276"/>
      <c r="AD196" s="276"/>
      <c r="AE196" s="276"/>
      <c r="AF196" s="276"/>
      <c r="AG196" s="276"/>
      <c r="AH196" s="276"/>
      <c r="BA196" s="183"/>
      <c r="BB196" s="183"/>
      <c r="BC196" s="183"/>
      <c r="BD196" s="183"/>
      <c r="BE196" s="183"/>
      <c r="BF196" s="183"/>
    </row>
    <row r="197" spans="9:34" ht="12.75">
      <c r="I197" s="151"/>
      <c r="J197" s="151"/>
      <c r="K197" s="151"/>
      <c r="M197" s="132"/>
      <c r="N197" s="277"/>
      <c r="O197" s="277"/>
      <c r="Q197" s="277"/>
      <c r="R197" s="277"/>
      <c r="AB197" s="276"/>
      <c r="AC197" s="276"/>
      <c r="AD197" s="276"/>
      <c r="AE197" s="276"/>
      <c r="AF197" s="276"/>
      <c r="AG197" s="276"/>
      <c r="AH197" s="276"/>
    </row>
    <row r="198" spans="9:34" ht="12.75">
      <c r="I198" s="151"/>
      <c r="J198" s="151"/>
      <c r="K198" s="151"/>
      <c r="M198" s="132"/>
      <c r="N198" s="277"/>
      <c r="O198" s="277"/>
      <c r="Q198" s="277"/>
      <c r="R198" s="277"/>
      <c r="AB198" s="276"/>
      <c r="AC198" s="276"/>
      <c r="AD198" s="276"/>
      <c r="AE198" s="276"/>
      <c r="AF198" s="276"/>
      <c r="AG198" s="276"/>
      <c r="AH198" s="276"/>
    </row>
    <row r="199" spans="9:34" ht="12.75">
      <c r="I199" s="151"/>
      <c r="J199" s="151"/>
      <c r="K199" s="151"/>
      <c r="M199" s="132"/>
      <c r="N199" s="277"/>
      <c r="O199" s="277"/>
      <c r="Q199" s="277"/>
      <c r="R199" s="277"/>
      <c r="AB199" s="276"/>
      <c r="AC199" s="276"/>
      <c r="AD199" s="276"/>
      <c r="AE199" s="276"/>
      <c r="AF199" s="276"/>
      <c r="AG199" s="276"/>
      <c r="AH199" s="276"/>
    </row>
    <row r="200" spans="9:34" ht="12.75">
      <c r="I200" s="151"/>
      <c r="J200" s="151"/>
      <c r="K200" s="151"/>
      <c r="M200" s="132"/>
      <c r="N200" s="277"/>
      <c r="O200" s="277"/>
      <c r="Q200" s="277"/>
      <c r="R200" s="277"/>
      <c r="AB200" s="276"/>
      <c r="AC200" s="276"/>
      <c r="AD200" s="276"/>
      <c r="AE200" s="276"/>
      <c r="AF200" s="276"/>
      <c r="AG200" s="276"/>
      <c r="AH200" s="276"/>
    </row>
    <row r="201" spans="2:34" ht="12.75">
      <c r="B201" s="132"/>
      <c r="C201" s="132"/>
      <c r="D201" s="132"/>
      <c r="E201" s="132"/>
      <c r="F201" s="132"/>
      <c r="G201" s="132"/>
      <c r="H201" s="132"/>
      <c r="I201" s="163"/>
      <c r="J201" s="163"/>
      <c r="K201" s="163"/>
      <c r="L201" s="163"/>
      <c r="M201" s="132"/>
      <c r="N201" s="277"/>
      <c r="O201" s="277"/>
      <c r="Q201" s="277"/>
      <c r="R201" s="277"/>
      <c r="AB201" s="276"/>
      <c r="AC201" s="276"/>
      <c r="AD201" s="276"/>
      <c r="AE201" s="276"/>
      <c r="AF201" s="276"/>
      <c r="AG201" s="276"/>
      <c r="AH201" s="276"/>
    </row>
    <row r="202" spans="2:58" s="132" customFormat="1" ht="12.75">
      <c r="B202" s="150"/>
      <c r="C202" s="150"/>
      <c r="D202" s="150"/>
      <c r="E202" s="150"/>
      <c r="F202" s="150"/>
      <c r="G202" s="150"/>
      <c r="H202" s="150"/>
      <c r="I202" s="151"/>
      <c r="J202" s="151"/>
      <c r="K202" s="151"/>
      <c r="L202" s="151"/>
      <c r="N202" s="277"/>
      <c r="O202" s="277"/>
      <c r="P202" s="277"/>
      <c r="Q202" s="277"/>
      <c r="R202" s="277"/>
      <c r="S202" s="277"/>
      <c r="T202" s="277"/>
      <c r="U202" s="277"/>
      <c r="V202" s="277"/>
      <c r="W202" s="277"/>
      <c r="X202" s="277"/>
      <c r="Y202" s="277"/>
      <c r="Z202" s="277"/>
      <c r="AA202" s="277"/>
      <c r="AB202" s="276"/>
      <c r="AC202" s="276"/>
      <c r="AD202" s="276"/>
      <c r="AE202" s="276"/>
      <c r="AF202" s="276"/>
      <c r="AG202" s="276"/>
      <c r="AH202" s="276"/>
      <c r="BA202" s="183"/>
      <c r="BB202" s="183"/>
      <c r="BC202" s="183"/>
      <c r="BD202" s="183"/>
      <c r="BE202" s="183"/>
      <c r="BF202" s="183"/>
    </row>
    <row r="203" spans="9:34" ht="12.75">
      <c r="I203" s="151"/>
      <c r="J203" s="151"/>
      <c r="K203" s="151"/>
      <c r="M203" s="132"/>
      <c r="N203" s="277"/>
      <c r="O203" s="277"/>
      <c r="Q203" s="277"/>
      <c r="R203" s="277"/>
      <c r="AB203" s="276"/>
      <c r="AC203" s="276"/>
      <c r="AD203" s="276"/>
      <c r="AE203" s="276"/>
      <c r="AF203" s="276"/>
      <c r="AG203" s="276"/>
      <c r="AH203" s="276"/>
    </row>
    <row r="204" spans="9:34" ht="12.75">
      <c r="I204" s="151"/>
      <c r="J204" s="151"/>
      <c r="K204" s="151"/>
      <c r="M204" s="132"/>
      <c r="N204" s="277"/>
      <c r="O204" s="277"/>
      <c r="Q204" s="277"/>
      <c r="R204" s="277"/>
      <c r="AB204" s="276"/>
      <c r="AC204" s="276"/>
      <c r="AD204" s="276"/>
      <c r="AE204" s="276"/>
      <c r="AF204" s="276"/>
      <c r="AG204" s="276"/>
      <c r="AH204" s="276"/>
    </row>
    <row r="205" spans="9:34" ht="12.75">
      <c r="I205" s="151"/>
      <c r="J205" s="151"/>
      <c r="K205" s="151"/>
      <c r="M205" s="132"/>
      <c r="N205" s="277"/>
      <c r="O205" s="277"/>
      <c r="Q205" s="277"/>
      <c r="R205" s="277"/>
      <c r="AB205" s="276"/>
      <c r="AC205" s="276"/>
      <c r="AD205" s="276"/>
      <c r="AE205" s="276"/>
      <c r="AF205" s="276"/>
      <c r="AG205" s="276"/>
      <c r="AH205" s="276"/>
    </row>
    <row r="206" spans="2:58" s="132" customFormat="1" ht="12.75">
      <c r="B206" s="150"/>
      <c r="C206" s="150"/>
      <c r="D206" s="150"/>
      <c r="E206" s="150"/>
      <c r="F206" s="150"/>
      <c r="G206" s="150"/>
      <c r="H206" s="150"/>
      <c r="I206" s="151"/>
      <c r="J206" s="151"/>
      <c r="K206" s="151"/>
      <c r="L206" s="151"/>
      <c r="N206" s="277"/>
      <c r="O206" s="277"/>
      <c r="P206" s="277"/>
      <c r="Q206" s="277"/>
      <c r="R206" s="277"/>
      <c r="S206" s="277"/>
      <c r="T206" s="277"/>
      <c r="U206" s="277"/>
      <c r="V206" s="277"/>
      <c r="W206" s="277"/>
      <c r="X206" s="277"/>
      <c r="Y206" s="277"/>
      <c r="Z206" s="277"/>
      <c r="AA206" s="277"/>
      <c r="AB206" s="276"/>
      <c r="AC206" s="276"/>
      <c r="AD206" s="276"/>
      <c r="AE206" s="276"/>
      <c r="AF206" s="276"/>
      <c r="AG206" s="276"/>
      <c r="AH206" s="276"/>
      <c r="BA206" s="183"/>
      <c r="BB206" s="183"/>
      <c r="BC206" s="183"/>
      <c r="BD206" s="183"/>
      <c r="BE206" s="183"/>
      <c r="BF206" s="183"/>
    </row>
    <row r="207" spans="2:34" ht="12.75">
      <c r="B207" s="132"/>
      <c r="C207" s="132"/>
      <c r="D207" s="132"/>
      <c r="E207" s="132"/>
      <c r="F207" s="132"/>
      <c r="G207" s="132"/>
      <c r="H207" s="132"/>
      <c r="I207" s="163"/>
      <c r="J207" s="163"/>
      <c r="K207" s="163"/>
      <c r="L207" s="163"/>
      <c r="M207" s="132"/>
      <c r="N207" s="277"/>
      <c r="O207" s="277"/>
      <c r="Q207" s="277"/>
      <c r="R207" s="277"/>
      <c r="AB207" s="276"/>
      <c r="AC207" s="276"/>
      <c r="AD207" s="276"/>
      <c r="AE207" s="276"/>
      <c r="AF207" s="276"/>
      <c r="AG207" s="276"/>
      <c r="AH207" s="276"/>
    </row>
    <row r="208" spans="9:34" ht="12.75">
      <c r="I208" s="151"/>
      <c r="J208" s="151"/>
      <c r="K208" s="151"/>
      <c r="M208" s="132"/>
      <c r="N208" s="277"/>
      <c r="O208" s="277"/>
      <c r="Q208" s="277"/>
      <c r="R208" s="277"/>
      <c r="AB208" s="276"/>
      <c r="AC208" s="276"/>
      <c r="AD208" s="276"/>
      <c r="AE208" s="276"/>
      <c r="AF208" s="276"/>
      <c r="AG208" s="276"/>
      <c r="AH208" s="276"/>
    </row>
    <row r="209" spans="9:34" ht="12.75">
      <c r="I209" s="151"/>
      <c r="J209" s="151"/>
      <c r="K209" s="151"/>
      <c r="M209" s="132"/>
      <c r="N209" s="277"/>
      <c r="O209" s="277"/>
      <c r="Q209" s="277"/>
      <c r="R209" s="277"/>
      <c r="AB209" s="276"/>
      <c r="AC209" s="276"/>
      <c r="AD209" s="276"/>
      <c r="AE209" s="276"/>
      <c r="AF209" s="276"/>
      <c r="AG209" s="276"/>
      <c r="AH209" s="276"/>
    </row>
    <row r="210" spans="9:34" ht="12.75">
      <c r="I210" s="151"/>
      <c r="J210" s="151"/>
      <c r="K210" s="151"/>
      <c r="M210" s="132"/>
      <c r="N210" s="277"/>
      <c r="O210" s="277"/>
      <c r="Q210" s="277"/>
      <c r="R210" s="277"/>
      <c r="AB210" s="276"/>
      <c r="AC210" s="276"/>
      <c r="AD210" s="276"/>
      <c r="AE210" s="276"/>
      <c r="AF210" s="276"/>
      <c r="AG210" s="276"/>
      <c r="AH210" s="276"/>
    </row>
    <row r="211" spans="2:34" ht="12.75">
      <c r="B211" s="132"/>
      <c r="C211" s="132"/>
      <c r="D211" s="132"/>
      <c r="E211" s="132"/>
      <c r="F211" s="132"/>
      <c r="G211" s="132"/>
      <c r="H211" s="132"/>
      <c r="I211" s="163"/>
      <c r="J211" s="163"/>
      <c r="K211" s="163"/>
      <c r="L211" s="163"/>
      <c r="M211" s="132"/>
      <c r="N211" s="277"/>
      <c r="O211" s="277"/>
      <c r="Q211" s="277"/>
      <c r="R211" s="277"/>
      <c r="AB211" s="276"/>
      <c r="AC211" s="276"/>
      <c r="AD211" s="276"/>
      <c r="AE211" s="276"/>
      <c r="AF211" s="276"/>
      <c r="AG211" s="276"/>
      <c r="AH211" s="276"/>
    </row>
    <row r="212" spans="9:34" ht="12.75">
      <c r="I212" s="151"/>
      <c r="J212" s="151"/>
      <c r="K212" s="151"/>
      <c r="M212" s="132"/>
      <c r="N212" s="277"/>
      <c r="O212" s="277"/>
      <c r="Q212" s="277"/>
      <c r="R212" s="277"/>
      <c r="AB212" s="276"/>
      <c r="AC212" s="276"/>
      <c r="AD212" s="276"/>
      <c r="AE212" s="276"/>
      <c r="AF212" s="276"/>
      <c r="AG212" s="276"/>
      <c r="AH212" s="276"/>
    </row>
    <row r="213" spans="2:58" s="132" customFormat="1" ht="12.75">
      <c r="B213" s="150"/>
      <c r="C213" s="150"/>
      <c r="D213" s="150"/>
      <c r="E213" s="150"/>
      <c r="F213" s="150"/>
      <c r="G213" s="150"/>
      <c r="H213" s="150"/>
      <c r="I213" s="151"/>
      <c r="J213" s="151"/>
      <c r="K213" s="151"/>
      <c r="L213" s="151"/>
      <c r="N213" s="277"/>
      <c r="O213" s="277"/>
      <c r="P213" s="277"/>
      <c r="Q213" s="277"/>
      <c r="R213" s="277"/>
      <c r="S213" s="277"/>
      <c r="T213" s="277"/>
      <c r="U213" s="277"/>
      <c r="V213" s="277"/>
      <c r="W213" s="277"/>
      <c r="X213" s="277"/>
      <c r="Y213" s="277"/>
      <c r="Z213" s="277"/>
      <c r="AA213" s="277"/>
      <c r="AB213" s="276"/>
      <c r="AC213" s="276"/>
      <c r="AD213" s="276"/>
      <c r="AE213" s="276"/>
      <c r="AF213" s="276"/>
      <c r="AG213" s="276"/>
      <c r="AH213" s="276"/>
      <c r="BA213" s="183"/>
      <c r="BB213" s="183"/>
      <c r="BC213" s="183"/>
      <c r="BD213" s="183"/>
      <c r="BE213" s="183"/>
      <c r="BF213" s="183"/>
    </row>
    <row r="214" spans="9:34" ht="12.75">
      <c r="I214" s="151"/>
      <c r="J214" s="151"/>
      <c r="K214" s="151"/>
      <c r="M214" s="132"/>
      <c r="N214" s="277"/>
      <c r="O214" s="277"/>
      <c r="Q214" s="277"/>
      <c r="R214" s="277"/>
      <c r="AB214" s="276"/>
      <c r="AC214" s="276"/>
      <c r="AD214" s="276"/>
      <c r="AE214" s="276"/>
      <c r="AF214" s="276"/>
      <c r="AG214" s="276"/>
      <c r="AH214" s="276"/>
    </row>
    <row r="215" spans="9:34" ht="12.75">
      <c r="I215" s="151"/>
      <c r="J215" s="151"/>
      <c r="K215" s="151"/>
      <c r="M215" s="132"/>
      <c r="N215" s="277"/>
      <c r="O215" s="277"/>
      <c r="Q215" s="277"/>
      <c r="R215" s="277"/>
      <c r="AB215" s="276"/>
      <c r="AC215" s="276"/>
      <c r="AD215" s="276"/>
      <c r="AE215" s="276"/>
      <c r="AF215" s="276"/>
      <c r="AG215" s="276"/>
      <c r="AH215" s="276"/>
    </row>
    <row r="216" spans="2:58" s="132" customFormat="1" ht="12.75">
      <c r="B216" s="150"/>
      <c r="C216" s="150"/>
      <c r="D216" s="150"/>
      <c r="E216" s="150"/>
      <c r="F216" s="150"/>
      <c r="G216" s="150"/>
      <c r="H216" s="150"/>
      <c r="I216" s="151"/>
      <c r="J216" s="151"/>
      <c r="K216" s="151"/>
      <c r="L216" s="151"/>
      <c r="N216" s="277"/>
      <c r="O216" s="277"/>
      <c r="P216" s="277"/>
      <c r="Q216" s="277"/>
      <c r="R216" s="277"/>
      <c r="S216" s="277"/>
      <c r="T216" s="277"/>
      <c r="U216" s="277"/>
      <c r="V216" s="277"/>
      <c r="W216" s="277"/>
      <c r="X216" s="277"/>
      <c r="Y216" s="277"/>
      <c r="Z216" s="277"/>
      <c r="AA216" s="277"/>
      <c r="AB216" s="276"/>
      <c r="AC216" s="276"/>
      <c r="AD216" s="276"/>
      <c r="AE216" s="276"/>
      <c r="AF216" s="276"/>
      <c r="AG216" s="276"/>
      <c r="AH216" s="276"/>
      <c r="BA216" s="183"/>
      <c r="BB216" s="183"/>
      <c r="BC216" s="183"/>
      <c r="BD216" s="183"/>
      <c r="BE216" s="183"/>
      <c r="BF216" s="183"/>
    </row>
    <row r="217" spans="9:34" ht="12.75">
      <c r="I217" s="151"/>
      <c r="J217" s="151"/>
      <c r="K217" s="151"/>
      <c r="M217" s="132"/>
      <c r="N217" s="277"/>
      <c r="O217" s="277"/>
      <c r="Q217" s="277"/>
      <c r="R217" s="277"/>
      <c r="AB217" s="276"/>
      <c r="AC217" s="276"/>
      <c r="AD217" s="276"/>
      <c r="AE217" s="276"/>
      <c r="AF217" s="276"/>
      <c r="AG217" s="276"/>
      <c r="AH217" s="276"/>
    </row>
    <row r="218" spans="2:34" ht="12.75">
      <c r="B218" s="132"/>
      <c r="C218" s="132"/>
      <c r="D218" s="132"/>
      <c r="E218" s="132"/>
      <c r="F218" s="132"/>
      <c r="G218" s="132"/>
      <c r="H218" s="132"/>
      <c r="I218" s="163"/>
      <c r="J218" s="163"/>
      <c r="K218" s="163"/>
      <c r="L218" s="163"/>
      <c r="M218" s="132"/>
      <c r="N218" s="277"/>
      <c r="O218" s="277"/>
      <c r="Q218" s="277"/>
      <c r="R218" s="277"/>
      <c r="AB218" s="276"/>
      <c r="AC218" s="276"/>
      <c r="AD218" s="276"/>
      <c r="AE218" s="276"/>
      <c r="AF218" s="276"/>
      <c r="AG218" s="276"/>
      <c r="AH218" s="276"/>
    </row>
    <row r="219" spans="9:34" ht="12.75">
      <c r="I219" s="151"/>
      <c r="J219" s="151"/>
      <c r="K219" s="151"/>
      <c r="M219" s="132"/>
      <c r="N219" s="277"/>
      <c r="O219" s="277"/>
      <c r="Q219" s="277"/>
      <c r="R219" s="277"/>
      <c r="AB219" s="276"/>
      <c r="AC219" s="276"/>
      <c r="AD219" s="276"/>
      <c r="AE219" s="276"/>
      <c r="AF219" s="276"/>
      <c r="AG219" s="276"/>
      <c r="AH219" s="276"/>
    </row>
    <row r="220" spans="9:34" ht="12.75">
      <c r="I220" s="151"/>
      <c r="J220" s="151"/>
      <c r="K220" s="151"/>
      <c r="M220" s="132"/>
      <c r="N220" s="277"/>
      <c r="O220" s="277"/>
      <c r="Q220" s="277"/>
      <c r="R220" s="277"/>
      <c r="AB220" s="276"/>
      <c r="AC220" s="276"/>
      <c r="AD220" s="276"/>
      <c r="AE220" s="276"/>
      <c r="AF220" s="276"/>
      <c r="AG220" s="276"/>
      <c r="AH220" s="276"/>
    </row>
    <row r="221" spans="9:58" s="132" customFormat="1" ht="12.75">
      <c r="I221" s="163"/>
      <c r="J221" s="163"/>
      <c r="K221" s="163"/>
      <c r="L221" s="163"/>
      <c r="N221" s="277"/>
      <c r="O221" s="277"/>
      <c r="P221" s="277"/>
      <c r="Q221" s="277"/>
      <c r="R221" s="277"/>
      <c r="S221" s="277"/>
      <c r="T221" s="277"/>
      <c r="U221" s="277"/>
      <c r="V221" s="277"/>
      <c r="W221" s="277"/>
      <c r="X221" s="277"/>
      <c r="Y221" s="277"/>
      <c r="Z221" s="277"/>
      <c r="AA221" s="277"/>
      <c r="AB221" s="276"/>
      <c r="AC221" s="276"/>
      <c r="AD221" s="276"/>
      <c r="AE221" s="276"/>
      <c r="AF221" s="276"/>
      <c r="AG221" s="276"/>
      <c r="AH221" s="276"/>
      <c r="BA221" s="183"/>
      <c r="BB221" s="183"/>
      <c r="BC221" s="183"/>
      <c r="BD221" s="183"/>
      <c r="BE221" s="183"/>
      <c r="BF221" s="183"/>
    </row>
    <row r="222" spans="9:34" ht="12.75">
      <c r="I222" s="151"/>
      <c r="J222" s="151"/>
      <c r="K222" s="151"/>
      <c r="M222" s="132"/>
      <c r="N222" s="277"/>
      <c r="O222" s="277"/>
      <c r="Q222" s="277"/>
      <c r="R222" s="277"/>
      <c r="AB222" s="276"/>
      <c r="AC222" s="276"/>
      <c r="AD222" s="276"/>
      <c r="AE222" s="276"/>
      <c r="AF222" s="276"/>
      <c r="AG222" s="276"/>
      <c r="AH222" s="276"/>
    </row>
    <row r="223" spans="9:34" ht="12.75">
      <c r="I223" s="151"/>
      <c r="J223" s="151"/>
      <c r="K223" s="151"/>
      <c r="M223" s="132"/>
      <c r="N223" s="277"/>
      <c r="O223" s="277"/>
      <c r="Q223" s="277"/>
      <c r="R223" s="277"/>
      <c r="AB223" s="276"/>
      <c r="AC223" s="276"/>
      <c r="AD223" s="276"/>
      <c r="AE223" s="276"/>
      <c r="AF223" s="276"/>
      <c r="AG223" s="276"/>
      <c r="AH223" s="276"/>
    </row>
    <row r="224" spans="2:58" s="132" customFormat="1" ht="12.75">
      <c r="B224" s="150"/>
      <c r="C224" s="150"/>
      <c r="D224" s="150"/>
      <c r="E224" s="150"/>
      <c r="F224" s="150"/>
      <c r="G224" s="150"/>
      <c r="H224" s="150"/>
      <c r="I224" s="151"/>
      <c r="J224" s="151"/>
      <c r="K224" s="151"/>
      <c r="L224" s="151"/>
      <c r="N224" s="277"/>
      <c r="O224" s="277"/>
      <c r="P224" s="277"/>
      <c r="Q224" s="277"/>
      <c r="R224" s="277"/>
      <c r="S224" s="277"/>
      <c r="T224" s="277"/>
      <c r="U224" s="277"/>
      <c r="V224" s="277"/>
      <c r="W224" s="277"/>
      <c r="X224" s="277"/>
      <c r="Y224" s="277"/>
      <c r="Z224" s="277"/>
      <c r="AA224" s="277"/>
      <c r="AB224" s="276"/>
      <c r="AC224" s="276"/>
      <c r="AD224" s="276"/>
      <c r="AE224" s="276"/>
      <c r="AF224" s="276"/>
      <c r="AG224" s="276"/>
      <c r="AH224" s="276"/>
      <c r="BA224" s="183"/>
      <c r="BB224" s="183"/>
      <c r="BC224" s="183"/>
      <c r="BD224" s="183"/>
      <c r="BE224" s="183"/>
      <c r="BF224" s="183"/>
    </row>
    <row r="225" spans="9:34" ht="12.75">
      <c r="I225" s="151"/>
      <c r="J225" s="151"/>
      <c r="K225" s="151"/>
      <c r="M225" s="132"/>
      <c r="N225" s="277"/>
      <c r="O225" s="277"/>
      <c r="Q225" s="277"/>
      <c r="R225" s="277"/>
      <c r="AB225" s="276"/>
      <c r="AC225" s="276"/>
      <c r="AD225" s="276"/>
      <c r="AE225" s="276"/>
      <c r="AF225" s="276"/>
      <c r="AG225" s="276"/>
      <c r="AH225" s="276"/>
    </row>
    <row r="226" spans="9:58" s="132" customFormat="1" ht="12.75">
      <c r="I226" s="163"/>
      <c r="J226" s="163"/>
      <c r="K226" s="163"/>
      <c r="L226" s="163"/>
      <c r="N226" s="277"/>
      <c r="O226" s="277"/>
      <c r="P226" s="277"/>
      <c r="Q226" s="277"/>
      <c r="R226" s="277"/>
      <c r="S226" s="277"/>
      <c r="T226" s="277"/>
      <c r="U226" s="277"/>
      <c r="V226" s="277"/>
      <c r="W226" s="277"/>
      <c r="X226" s="277"/>
      <c r="Y226" s="277"/>
      <c r="Z226" s="277"/>
      <c r="AA226" s="277"/>
      <c r="AB226" s="276"/>
      <c r="AC226" s="276"/>
      <c r="AD226" s="276"/>
      <c r="AE226" s="276"/>
      <c r="AF226" s="276"/>
      <c r="AG226" s="276"/>
      <c r="AH226" s="276"/>
      <c r="BA226" s="183"/>
      <c r="BB226" s="183"/>
      <c r="BC226" s="183"/>
      <c r="BD226" s="183"/>
      <c r="BE226" s="183"/>
      <c r="BF226" s="183"/>
    </row>
    <row r="227" spans="9:34" ht="12.75">
      <c r="I227" s="151"/>
      <c r="J227" s="151"/>
      <c r="K227" s="151"/>
      <c r="M227" s="132"/>
      <c r="AB227" s="276"/>
      <c r="AC227" s="276"/>
      <c r="AD227" s="276"/>
      <c r="AE227" s="276"/>
      <c r="AF227" s="276"/>
      <c r="AG227" s="276"/>
      <c r="AH227" s="276"/>
    </row>
    <row r="228" spans="9:34" ht="12.75">
      <c r="I228" s="151"/>
      <c r="J228" s="151"/>
      <c r="K228" s="151"/>
      <c r="M228" s="132"/>
      <c r="AB228" s="276"/>
      <c r="AC228" s="276"/>
      <c r="AD228" s="276"/>
      <c r="AE228" s="276"/>
      <c r="AF228" s="276"/>
      <c r="AG228" s="276"/>
      <c r="AH228" s="276"/>
    </row>
    <row r="229" spans="2:34" ht="12.75">
      <c r="B229" s="132"/>
      <c r="C229" s="132"/>
      <c r="D229" s="132"/>
      <c r="E229" s="132"/>
      <c r="F229" s="132"/>
      <c r="G229" s="132"/>
      <c r="H229" s="132"/>
      <c r="I229" s="163"/>
      <c r="J229" s="163"/>
      <c r="K229" s="163"/>
      <c r="L229" s="163"/>
      <c r="M229" s="132"/>
      <c r="AB229" s="276"/>
      <c r="AC229" s="276"/>
      <c r="AD229" s="276"/>
      <c r="AE229" s="276"/>
      <c r="AF229" s="276"/>
      <c r="AG229" s="276"/>
      <c r="AH229" s="276"/>
    </row>
    <row r="230" spans="3:34" ht="12.75">
      <c r="C230" s="132"/>
      <c r="I230" s="151"/>
      <c r="J230" s="151"/>
      <c r="K230" s="151"/>
      <c r="M230" s="132"/>
      <c r="AB230" s="276"/>
      <c r="AC230" s="276"/>
      <c r="AD230" s="276"/>
      <c r="AE230" s="276"/>
      <c r="AF230" s="276"/>
      <c r="AG230" s="276"/>
      <c r="AH230" s="276"/>
    </row>
    <row r="231" spans="2:34" ht="12.75">
      <c r="B231" s="132"/>
      <c r="C231" s="132"/>
      <c r="D231" s="132"/>
      <c r="E231" s="132"/>
      <c r="F231" s="132"/>
      <c r="G231" s="132"/>
      <c r="H231" s="132"/>
      <c r="I231" s="163"/>
      <c r="J231" s="163"/>
      <c r="K231" s="163"/>
      <c r="L231" s="163"/>
      <c r="M231" s="132"/>
      <c r="AB231" s="276"/>
      <c r="AC231" s="276"/>
      <c r="AD231" s="276"/>
      <c r="AE231" s="276"/>
      <c r="AF231" s="276"/>
      <c r="AG231" s="276"/>
      <c r="AH231" s="276"/>
    </row>
    <row r="232" spans="28:34" ht="12.75">
      <c r="AB232" s="276"/>
      <c r="AC232" s="276"/>
      <c r="AD232" s="276"/>
      <c r="AE232" s="276"/>
      <c r="AF232" s="276"/>
      <c r="AG232" s="276"/>
      <c r="AH232" s="276"/>
    </row>
    <row r="233" spans="28:34" ht="12.75">
      <c r="AB233" s="276"/>
      <c r="AC233" s="276"/>
      <c r="AD233" s="276"/>
      <c r="AE233" s="276"/>
      <c r="AF233" s="276"/>
      <c r="AG233" s="276"/>
      <c r="AH233" s="276"/>
    </row>
    <row r="234" spans="28:34" ht="12.75">
      <c r="AB234" s="276"/>
      <c r="AC234" s="276"/>
      <c r="AD234" s="276"/>
      <c r="AE234" s="276"/>
      <c r="AF234" s="276"/>
      <c r="AG234" s="276"/>
      <c r="AH234" s="276"/>
    </row>
    <row r="235" spans="28:34" ht="12.75">
      <c r="AB235" s="276"/>
      <c r="AC235" s="276"/>
      <c r="AD235" s="276"/>
      <c r="AE235" s="276"/>
      <c r="AF235" s="276"/>
      <c r="AG235" s="276"/>
      <c r="AH235" s="276"/>
    </row>
    <row r="236" spans="28:34" ht="12.75">
      <c r="AB236" s="276"/>
      <c r="AC236" s="276"/>
      <c r="AD236" s="276"/>
      <c r="AE236" s="276"/>
      <c r="AF236" s="276"/>
      <c r="AG236" s="276"/>
      <c r="AH236" s="276"/>
    </row>
    <row r="237" spans="28:34" ht="12.75">
      <c r="AB237" s="276"/>
      <c r="AC237" s="276"/>
      <c r="AD237" s="276"/>
      <c r="AE237" s="276"/>
      <c r="AF237" s="276"/>
      <c r="AG237" s="276"/>
      <c r="AH237" s="276"/>
    </row>
    <row r="238" spans="28:34" ht="12.75">
      <c r="AB238" s="276"/>
      <c r="AC238" s="276"/>
      <c r="AD238" s="276"/>
      <c r="AE238" s="276"/>
      <c r="AF238" s="276"/>
      <c r="AG238" s="276"/>
      <c r="AH238" s="276"/>
    </row>
    <row r="239" spans="28:34" ht="12.75">
      <c r="AB239" s="276"/>
      <c r="AC239" s="276"/>
      <c r="AD239" s="276"/>
      <c r="AE239" s="276"/>
      <c r="AF239" s="276"/>
      <c r="AG239" s="276"/>
      <c r="AH239" s="276"/>
    </row>
    <row r="240" spans="28:34" ht="12.75">
      <c r="AB240" s="276"/>
      <c r="AC240" s="276"/>
      <c r="AD240" s="276"/>
      <c r="AE240" s="276"/>
      <c r="AF240" s="276"/>
      <c r="AG240" s="276"/>
      <c r="AH240" s="276"/>
    </row>
    <row r="241" spans="14:34" ht="12.75">
      <c r="N241" s="278"/>
      <c r="O241" s="278"/>
      <c r="P241" s="278"/>
      <c r="Q241" s="278"/>
      <c r="R241" s="278"/>
      <c r="S241" s="278"/>
      <c r="T241" s="278"/>
      <c r="U241" s="278"/>
      <c r="V241" s="278"/>
      <c r="W241" s="278"/>
      <c r="X241" s="278"/>
      <c r="Y241" s="278"/>
      <c r="Z241" s="278"/>
      <c r="AA241" s="278"/>
      <c r="AB241" s="276"/>
      <c r="AC241" s="276"/>
      <c r="AD241" s="276"/>
      <c r="AE241" s="276"/>
      <c r="AF241" s="276"/>
      <c r="AG241" s="276"/>
      <c r="AH241" s="276"/>
    </row>
    <row r="242" spans="14:34" ht="12.75">
      <c r="N242" s="278"/>
      <c r="O242" s="278"/>
      <c r="P242" s="278"/>
      <c r="Q242" s="278"/>
      <c r="R242" s="278"/>
      <c r="S242" s="278"/>
      <c r="T242" s="278"/>
      <c r="U242" s="278"/>
      <c r="V242" s="278"/>
      <c r="W242" s="278"/>
      <c r="X242" s="278"/>
      <c r="Y242" s="278"/>
      <c r="Z242" s="278"/>
      <c r="AA242" s="278"/>
      <c r="AB242" s="276"/>
      <c r="AC242" s="276"/>
      <c r="AD242" s="276"/>
      <c r="AE242" s="276"/>
      <c r="AF242" s="276"/>
      <c r="AG242" s="276"/>
      <c r="AH242" s="276"/>
    </row>
    <row r="243" spans="14:34" ht="12.75">
      <c r="N243" s="278"/>
      <c r="O243" s="278"/>
      <c r="P243" s="278"/>
      <c r="Q243" s="278"/>
      <c r="R243" s="278"/>
      <c r="S243" s="278"/>
      <c r="T243" s="278"/>
      <c r="U243" s="278"/>
      <c r="V243" s="278"/>
      <c r="W243" s="278"/>
      <c r="X243" s="278"/>
      <c r="Y243" s="278"/>
      <c r="Z243" s="278"/>
      <c r="AA243" s="278"/>
      <c r="AB243" s="276"/>
      <c r="AC243" s="276"/>
      <c r="AD243" s="276"/>
      <c r="AE243" s="276"/>
      <c r="AF243" s="276"/>
      <c r="AG243" s="276"/>
      <c r="AH243" s="276"/>
    </row>
    <row r="244" spans="14:34" ht="12.75">
      <c r="N244" s="278"/>
      <c r="O244" s="278"/>
      <c r="P244" s="278"/>
      <c r="Q244" s="278"/>
      <c r="R244" s="278"/>
      <c r="S244" s="278"/>
      <c r="T244" s="278"/>
      <c r="U244" s="278"/>
      <c r="V244" s="278"/>
      <c r="W244" s="278"/>
      <c r="X244" s="278"/>
      <c r="Y244" s="278"/>
      <c r="Z244" s="278"/>
      <c r="AA244" s="278"/>
      <c r="AB244" s="276"/>
      <c r="AC244" s="276"/>
      <c r="AD244" s="276"/>
      <c r="AE244" s="276"/>
      <c r="AF244" s="276"/>
      <c r="AG244" s="276"/>
      <c r="AH244" s="276"/>
    </row>
    <row r="245" spans="14:34" ht="12.75">
      <c r="N245" s="278"/>
      <c r="O245" s="278"/>
      <c r="P245" s="278"/>
      <c r="Q245" s="278"/>
      <c r="R245" s="278"/>
      <c r="S245" s="278"/>
      <c r="T245" s="278"/>
      <c r="U245" s="278"/>
      <c r="V245" s="278"/>
      <c r="W245" s="278"/>
      <c r="X245" s="278"/>
      <c r="Y245" s="278"/>
      <c r="Z245" s="278"/>
      <c r="AA245" s="278"/>
      <c r="AB245" s="276"/>
      <c r="AC245" s="276"/>
      <c r="AD245" s="276"/>
      <c r="AE245" s="276"/>
      <c r="AF245" s="276"/>
      <c r="AG245" s="276"/>
      <c r="AH245" s="276"/>
    </row>
    <row r="246" spans="12:34" ht="12.75">
      <c r="L246" s="150"/>
      <c r="N246" s="278"/>
      <c r="O246" s="278"/>
      <c r="P246" s="278"/>
      <c r="Q246" s="278"/>
      <c r="R246" s="278"/>
      <c r="S246" s="278"/>
      <c r="T246" s="278"/>
      <c r="U246" s="278"/>
      <c r="V246" s="278"/>
      <c r="W246" s="278"/>
      <c r="X246" s="278"/>
      <c r="Y246" s="278"/>
      <c r="Z246" s="278"/>
      <c r="AA246" s="278"/>
      <c r="AB246" s="276"/>
      <c r="AC246" s="276"/>
      <c r="AD246" s="276"/>
      <c r="AE246" s="276"/>
      <c r="AF246" s="276"/>
      <c r="AG246" s="276"/>
      <c r="AH246" s="276"/>
    </row>
    <row r="247" spans="12:34" ht="12.75">
      <c r="L247" s="150"/>
      <c r="N247" s="278"/>
      <c r="O247" s="278"/>
      <c r="P247" s="278"/>
      <c r="Q247" s="278"/>
      <c r="R247" s="278"/>
      <c r="S247" s="278"/>
      <c r="T247" s="278"/>
      <c r="U247" s="278"/>
      <c r="V247" s="278"/>
      <c r="W247" s="278"/>
      <c r="X247" s="278"/>
      <c r="Y247" s="278"/>
      <c r="Z247" s="278"/>
      <c r="AA247" s="278"/>
      <c r="AB247" s="276"/>
      <c r="AC247" s="276"/>
      <c r="AD247" s="276"/>
      <c r="AE247" s="276"/>
      <c r="AF247" s="276"/>
      <c r="AG247" s="276"/>
      <c r="AH247" s="276"/>
    </row>
    <row r="248" spans="12:34" ht="12.75">
      <c r="L248" s="150"/>
      <c r="N248" s="278"/>
      <c r="O248" s="278"/>
      <c r="P248" s="278"/>
      <c r="Q248" s="278"/>
      <c r="R248" s="278"/>
      <c r="S248" s="278"/>
      <c r="T248" s="278"/>
      <c r="U248" s="278"/>
      <c r="V248" s="278"/>
      <c r="W248" s="278"/>
      <c r="X248" s="278"/>
      <c r="Y248" s="278"/>
      <c r="Z248" s="278"/>
      <c r="AA248" s="278"/>
      <c r="AB248" s="276"/>
      <c r="AC248" s="276"/>
      <c r="AD248" s="276"/>
      <c r="AE248" s="276"/>
      <c r="AF248" s="276"/>
      <c r="AG248" s="276"/>
      <c r="AH248" s="276"/>
    </row>
    <row r="249" spans="12:34" ht="12.75">
      <c r="L249" s="150"/>
      <c r="N249" s="278"/>
      <c r="O249" s="278"/>
      <c r="P249" s="278"/>
      <c r="Q249" s="278"/>
      <c r="R249" s="278"/>
      <c r="S249" s="278"/>
      <c r="T249" s="278"/>
      <c r="U249" s="278"/>
      <c r="V249" s="278"/>
      <c r="W249" s="278"/>
      <c r="X249" s="278"/>
      <c r="Y249" s="278"/>
      <c r="Z249" s="278"/>
      <c r="AA249" s="278"/>
      <c r="AB249" s="276"/>
      <c r="AC249" s="276"/>
      <c r="AD249" s="276"/>
      <c r="AE249" s="276"/>
      <c r="AF249" s="276"/>
      <c r="AG249" s="276"/>
      <c r="AH249" s="276"/>
    </row>
    <row r="250" spans="12:34" ht="12.75">
      <c r="L250" s="150"/>
      <c r="N250" s="278"/>
      <c r="O250" s="278"/>
      <c r="P250" s="278"/>
      <c r="Q250" s="278"/>
      <c r="R250" s="278"/>
      <c r="S250" s="278"/>
      <c r="T250" s="278"/>
      <c r="U250" s="278"/>
      <c r="V250" s="278"/>
      <c r="W250" s="278"/>
      <c r="X250" s="278"/>
      <c r="Y250" s="278"/>
      <c r="Z250" s="278"/>
      <c r="AA250" s="278"/>
      <c r="AB250" s="276"/>
      <c r="AC250" s="276"/>
      <c r="AD250" s="276"/>
      <c r="AE250" s="276"/>
      <c r="AF250" s="276"/>
      <c r="AG250" s="276"/>
      <c r="AH250" s="276"/>
    </row>
    <row r="251" spans="12:34" ht="12.75">
      <c r="L251" s="150"/>
      <c r="N251" s="278"/>
      <c r="O251" s="278"/>
      <c r="P251" s="278"/>
      <c r="Q251" s="278"/>
      <c r="R251" s="278"/>
      <c r="S251" s="278"/>
      <c r="T251" s="278"/>
      <c r="U251" s="278"/>
      <c r="V251" s="278"/>
      <c r="W251" s="278"/>
      <c r="X251" s="278"/>
      <c r="Y251" s="278"/>
      <c r="Z251" s="278"/>
      <c r="AA251" s="278"/>
      <c r="AB251" s="276"/>
      <c r="AC251" s="276"/>
      <c r="AD251" s="276"/>
      <c r="AE251" s="276"/>
      <c r="AF251" s="276"/>
      <c r="AG251" s="276"/>
      <c r="AH251" s="276"/>
    </row>
    <row r="252" spans="12:34" ht="12.75">
      <c r="L252" s="150"/>
      <c r="N252" s="278"/>
      <c r="O252" s="278"/>
      <c r="P252" s="278"/>
      <c r="Q252" s="278"/>
      <c r="R252" s="278"/>
      <c r="S252" s="278"/>
      <c r="T252" s="278"/>
      <c r="U252" s="278"/>
      <c r="V252" s="278"/>
      <c r="W252" s="278"/>
      <c r="X252" s="278"/>
      <c r="Y252" s="278"/>
      <c r="Z252" s="278"/>
      <c r="AA252" s="278"/>
      <c r="AB252" s="276"/>
      <c r="AC252" s="276"/>
      <c r="AD252" s="276"/>
      <c r="AE252" s="276"/>
      <c r="AF252" s="276"/>
      <c r="AG252" s="276"/>
      <c r="AH252" s="276"/>
    </row>
    <row r="253" spans="12:34" ht="12.75">
      <c r="L253" s="150"/>
      <c r="N253" s="278"/>
      <c r="O253" s="278"/>
      <c r="P253" s="278"/>
      <c r="Q253" s="278"/>
      <c r="R253" s="278"/>
      <c r="S253" s="278"/>
      <c r="T253" s="278"/>
      <c r="U253" s="278"/>
      <c r="V253" s="278"/>
      <c r="W253" s="278"/>
      <c r="X253" s="278"/>
      <c r="Y253" s="278"/>
      <c r="Z253" s="278"/>
      <c r="AA253" s="278"/>
      <c r="AB253" s="276"/>
      <c r="AC253" s="276"/>
      <c r="AD253" s="276"/>
      <c r="AE253" s="276"/>
      <c r="AF253" s="276"/>
      <c r="AG253" s="276"/>
      <c r="AH253" s="276"/>
    </row>
    <row r="254" spans="12:34" ht="12.75">
      <c r="L254" s="150"/>
      <c r="N254" s="278"/>
      <c r="O254" s="278"/>
      <c r="P254" s="278"/>
      <c r="Q254" s="278"/>
      <c r="R254" s="278"/>
      <c r="S254" s="278"/>
      <c r="T254" s="278"/>
      <c r="U254" s="278"/>
      <c r="V254" s="278"/>
      <c r="W254" s="278"/>
      <c r="X254" s="278"/>
      <c r="Y254" s="278"/>
      <c r="Z254" s="278"/>
      <c r="AA254" s="278"/>
      <c r="AB254" s="276"/>
      <c r="AC254" s="276"/>
      <c r="AD254" s="276"/>
      <c r="AE254" s="276"/>
      <c r="AF254" s="276"/>
      <c r="AG254" s="276"/>
      <c r="AH254" s="276"/>
    </row>
    <row r="255" spans="12:34" ht="12.75">
      <c r="L255" s="150"/>
      <c r="N255" s="278"/>
      <c r="O255" s="278"/>
      <c r="P255" s="278"/>
      <c r="Q255" s="278"/>
      <c r="R255" s="278"/>
      <c r="S255" s="278"/>
      <c r="T255" s="278"/>
      <c r="U255" s="278"/>
      <c r="V255" s="278"/>
      <c r="W255" s="278"/>
      <c r="X255" s="278"/>
      <c r="Y255" s="278"/>
      <c r="Z255" s="278"/>
      <c r="AA255" s="278"/>
      <c r="AB255" s="276"/>
      <c r="AC255" s="276"/>
      <c r="AD255" s="276"/>
      <c r="AE255" s="276"/>
      <c r="AF255" s="276"/>
      <c r="AG255" s="276"/>
      <c r="AH255" s="276"/>
    </row>
    <row r="256" spans="12:34" ht="12.75">
      <c r="L256" s="150"/>
      <c r="N256" s="278"/>
      <c r="O256" s="278"/>
      <c r="P256" s="278"/>
      <c r="Q256" s="278"/>
      <c r="R256" s="278"/>
      <c r="S256" s="278"/>
      <c r="T256" s="278"/>
      <c r="U256" s="278"/>
      <c r="V256" s="278"/>
      <c r="W256" s="278"/>
      <c r="X256" s="278"/>
      <c r="Y256" s="278"/>
      <c r="Z256" s="278"/>
      <c r="AA256" s="278"/>
      <c r="AB256" s="276"/>
      <c r="AC256" s="276"/>
      <c r="AD256" s="276"/>
      <c r="AE256" s="276"/>
      <c r="AF256" s="276"/>
      <c r="AG256" s="276"/>
      <c r="AH256" s="276"/>
    </row>
    <row r="257" spans="12:34" ht="12.75">
      <c r="L257" s="150"/>
      <c r="N257" s="278"/>
      <c r="O257" s="278"/>
      <c r="P257" s="278"/>
      <c r="Q257" s="278"/>
      <c r="R257" s="278"/>
      <c r="S257" s="278"/>
      <c r="T257" s="278"/>
      <c r="U257" s="278"/>
      <c r="V257" s="278"/>
      <c r="W257" s="278"/>
      <c r="X257" s="278"/>
      <c r="Y257" s="278"/>
      <c r="Z257" s="278"/>
      <c r="AA257" s="278"/>
      <c r="AB257" s="276"/>
      <c r="AC257" s="276"/>
      <c r="AD257" s="276"/>
      <c r="AE257" s="276"/>
      <c r="AF257" s="276"/>
      <c r="AG257" s="276"/>
      <c r="AH257" s="276"/>
    </row>
    <row r="258" spans="12:34" ht="12.75">
      <c r="L258" s="150"/>
      <c r="N258" s="278"/>
      <c r="O258" s="278"/>
      <c r="P258" s="278"/>
      <c r="Q258" s="278"/>
      <c r="R258" s="278"/>
      <c r="S258" s="278"/>
      <c r="T258" s="278"/>
      <c r="U258" s="278"/>
      <c r="V258" s="278"/>
      <c r="W258" s="278"/>
      <c r="X258" s="278"/>
      <c r="Y258" s="278"/>
      <c r="Z258" s="278"/>
      <c r="AA258" s="278"/>
      <c r="AB258" s="276"/>
      <c r="AC258" s="276"/>
      <c r="AD258" s="276"/>
      <c r="AE258" s="276"/>
      <c r="AF258" s="276"/>
      <c r="AG258" s="276"/>
      <c r="AH258" s="276"/>
    </row>
    <row r="259" spans="12:34" ht="12.75">
      <c r="L259" s="150"/>
      <c r="N259" s="278"/>
      <c r="O259" s="278"/>
      <c r="P259" s="278"/>
      <c r="Q259" s="278"/>
      <c r="R259" s="278"/>
      <c r="S259" s="278"/>
      <c r="T259" s="278"/>
      <c r="U259" s="278"/>
      <c r="V259" s="278"/>
      <c r="W259" s="278"/>
      <c r="X259" s="278"/>
      <c r="Y259" s="278"/>
      <c r="Z259" s="278"/>
      <c r="AA259" s="278"/>
      <c r="AB259" s="276"/>
      <c r="AC259" s="276"/>
      <c r="AD259" s="276"/>
      <c r="AE259" s="276"/>
      <c r="AF259" s="276"/>
      <c r="AG259" s="276"/>
      <c r="AH259" s="276"/>
    </row>
    <row r="260" spans="12:34" ht="12.75">
      <c r="L260" s="150"/>
      <c r="N260" s="278"/>
      <c r="O260" s="278"/>
      <c r="P260" s="278"/>
      <c r="Q260" s="278"/>
      <c r="R260" s="278"/>
      <c r="S260" s="278"/>
      <c r="T260" s="278"/>
      <c r="U260" s="278"/>
      <c r="V260" s="278"/>
      <c r="W260" s="278"/>
      <c r="X260" s="278"/>
      <c r="Y260" s="278"/>
      <c r="Z260" s="278"/>
      <c r="AA260" s="278"/>
      <c r="AB260" s="276"/>
      <c r="AC260" s="276"/>
      <c r="AD260" s="276"/>
      <c r="AE260" s="276"/>
      <c r="AF260" s="276"/>
      <c r="AG260" s="276"/>
      <c r="AH260" s="276"/>
    </row>
    <row r="261" spans="12:34" ht="12.75">
      <c r="L261" s="150"/>
      <c r="N261" s="278"/>
      <c r="O261" s="278"/>
      <c r="P261" s="278"/>
      <c r="Q261" s="278"/>
      <c r="R261" s="278"/>
      <c r="S261" s="278"/>
      <c r="T261" s="278"/>
      <c r="U261" s="278"/>
      <c r="V261" s="278"/>
      <c r="W261" s="278"/>
      <c r="X261" s="278"/>
      <c r="Y261" s="278"/>
      <c r="Z261" s="278"/>
      <c r="AA261" s="278"/>
      <c r="AB261" s="276"/>
      <c r="AC261" s="276"/>
      <c r="AD261" s="276"/>
      <c r="AE261" s="276"/>
      <c r="AF261" s="276"/>
      <c r="AG261" s="276"/>
      <c r="AH261" s="276"/>
    </row>
    <row r="262" spans="12:34" ht="12.75">
      <c r="L262" s="150"/>
      <c r="N262" s="278"/>
      <c r="O262" s="278"/>
      <c r="P262" s="278"/>
      <c r="Q262" s="278"/>
      <c r="R262" s="278"/>
      <c r="S262" s="278"/>
      <c r="T262" s="278"/>
      <c r="U262" s="278"/>
      <c r="V262" s="278"/>
      <c r="W262" s="278"/>
      <c r="X262" s="278"/>
      <c r="Y262" s="278"/>
      <c r="Z262" s="278"/>
      <c r="AA262" s="278"/>
      <c r="AB262" s="276"/>
      <c r="AC262" s="276"/>
      <c r="AD262" s="276"/>
      <c r="AE262" s="276"/>
      <c r="AF262" s="276"/>
      <c r="AG262" s="276"/>
      <c r="AH262" s="276"/>
    </row>
    <row r="263" spans="12:34" ht="12.75">
      <c r="L263" s="150"/>
      <c r="N263" s="278"/>
      <c r="O263" s="278"/>
      <c r="P263" s="278"/>
      <c r="Q263" s="278"/>
      <c r="R263" s="278"/>
      <c r="S263" s="278"/>
      <c r="T263" s="278"/>
      <c r="U263" s="278"/>
      <c r="V263" s="278"/>
      <c r="W263" s="278"/>
      <c r="X263" s="278"/>
      <c r="Y263" s="278"/>
      <c r="Z263" s="278"/>
      <c r="AA263" s="278"/>
      <c r="AB263" s="276"/>
      <c r="AC263" s="276"/>
      <c r="AD263" s="276"/>
      <c r="AE263" s="276"/>
      <c r="AF263" s="276"/>
      <c r="AG263" s="276"/>
      <c r="AH263" s="276"/>
    </row>
    <row r="264" spans="12:34" ht="12.75">
      <c r="L264" s="150"/>
      <c r="N264" s="278"/>
      <c r="O264" s="278"/>
      <c r="P264" s="278"/>
      <c r="Q264" s="278"/>
      <c r="R264" s="278"/>
      <c r="S264" s="278"/>
      <c r="T264" s="278"/>
      <c r="U264" s="278"/>
      <c r="V264" s="278"/>
      <c r="W264" s="278"/>
      <c r="X264" s="278"/>
      <c r="Y264" s="278"/>
      <c r="Z264" s="278"/>
      <c r="AA264" s="278"/>
      <c r="AB264" s="276"/>
      <c r="AC264" s="276"/>
      <c r="AD264" s="276"/>
      <c r="AE264" s="276"/>
      <c r="AF264" s="276"/>
      <c r="AG264" s="276"/>
      <c r="AH264" s="276"/>
    </row>
    <row r="265" spans="12:34" ht="12.75">
      <c r="L265" s="150"/>
      <c r="N265" s="278"/>
      <c r="O265" s="278"/>
      <c r="P265" s="278"/>
      <c r="Q265" s="278"/>
      <c r="R265" s="278"/>
      <c r="S265" s="278"/>
      <c r="T265" s="278"/>
      <c r="U265" s="278"/>
      <c r="V265" s="278"/>
      <c r="W265" s="278"/>
      <c r="X265" s="278"/>
      <c r="Y265" s="278"/>
      <c r="Z265" s="278"/>
      <c r="AA265" s="278"/>
      <c r="AB265" s="276"/>
      <c r="AC265" s="276"/>
      <c r="AD265" s="276"/>
      <c r="AE265" s="276"/>
      <c r="AF265" s="276"/>
      <c r="AG265" s="276"/>
      <c r="AH265" s="276"/>
    </row>
    <row r="266" spans="12:34" ht="12.75">
      <c r="L266" s="150"/>
      <c r="N266" s="278"/>
      <c r="O266" s="278"/>
      <c r="P266" s="278"/>
      <c r="Q266" s="278"/>
      <c r="R266" s="278"/>
      <c r="S266" s="278"/>
      <c r="T266" s="278"/>
      <c r="U266" s="278"/>
      <c r="V266" s="278"/>
      <c r="W266" s="278"/>
      <c r="X266" s="278"/>
      <c r="Y266" s="278"/>
      <c r="Z266" s="278"/>
      <c r="AA266" s="278"/>
      <c r="AB266" s="276"/>
      <c r="AC266" s="276"/>
      <c r="AD266" s="276"/>
      <c r="AE266" s="276"/>
      <c r="AF266" s="276"/>
      <c r="AG266" s="276"/>
      <c r="AH266" s="276"/>
    </row>
    <row r="267" spans="12:34" ht="12.75">
      <c r="L267" s="150"/>
      <c r="N267" s="278"/>
      <c r="O267" s="278"/>
      <c r="P267" s="278"/>
      <c r="Q267" s="278"/>
      <c r="R267" s="278"/>
      <c r="S267" s="278"/>
      <c r="T267" s="278"/>
      <c r="U267" s="278"/>
      <c r="V267" s="278"/>
      <c r="W267" s="278"/>
      <c r="X267" s="278"/>
      <c r="Y267" s="278"/>
      <c r="Z267" s="278"/>
      <c r="AA267" s="278"/>
      <c r="AB267" s="276"/>
      <c r="AC267" s="276"/>
      <c r="AD267" s="276"/>
      <c r="AE267" s="276"/>
      <c r="AF267" s="276"/>
      <c r="AG267" s="276"/>
      <c r="AH267" s="276"/>
    </row>
    <row r="268" spans="12:34" ht="12.75">
      <c r="L268" s="150"/>
      <c r="N268" s="278"/>
      <c r="O268" s="278"/>
      <c r="P268" s="278"/>
      <c r="Q268" s="278"/>
      <c r="R268" s="278"/>
      <c r="S268" s="278"/>
      <c r="T268" s="278"/>
      <c r="U268" s="278"/>
      <c r="V268" s="278"/>
      <c r="W268" s="278"/>
      <c r="X268" s="278"/>
      <c r="Y268" s="278"/>
      <c r="Z268" s="278"/>
      <c r="AA268" s="278"/>
      <c r="AB268" s="276"/>
      <c r="AC268" s="276"/>
      <c r="AD268" s="276"/>
      <c r="AE268" s="276"/>
      <c r="AF268" s="276"/>
      <c r="AG268" s="276"/>
      <c r="AH268" s="276"/>
    </row>
    <row r="269" spans="12:34" ht="12.75">
      <c r="L269" s="150"/>
      <c r="N269" s="278"/>
      <c r="O269" s="278"/>
      <c r="P269" s="278"/>
      <c r="Q269" s="278"/>
      <c r="R269" s="278"/>
      <c r="S269" s="278"/>
      <c r="T269" s="278"/>
      <c r="U269" s="278"/>
      <c r="V269" s="278"/>
      <c r="W269" s="278"/>
      <c r="X269" s="278"/>
      <c r="Y269" s="278"/>
      <c r="Z269" s="278"/>
      <c r="AA269" s="278"/>
      <c r="AB269" s="276"/>
      <c r="AC269" s="276"/>
      <c r="AD269" s="276"/>
      <c r="AE269" s="276"/>
      <c r="AF269" s="276"/>
      <c r="AG269" s="276"/>
      <c r="AH269" s="276"/>
    </row>
    <row r="270" spans="12:34" ht="12.75">
      <c r="L270" s="150"/>
      <c r="N270" s="278"/>
      <c r="O270" s="278"/>
      <c r="P270" s="278"/>
      <c r="Q270" s="278"/>
      <c r="R270" s="278"/>
      <c r="S270" s="278"/>
      <c r="T270" s="278"/>
      <c r="U270" s="278"/>
      <c r="V270" s="278"/>
      <c r="W270" s="278"/>
      <c r="X270" s="278"/>
      <c r="Y270" s="278"/>
      <c r="Z270" s="278"/>
      <c r="AA270" s="278"/>
      <c r="AB270" s="276"/>
      <c r="AC270" s="276"/>
      <c r="AD270" s="276"/>
      <c r="AE270" s="276"/>
      <c r="AF270" s="276"/>
      <c r="AG270" s="276"/>
      <c r="AH270" s="276"/>
    </row>
    <row r="271" spans="12:34" ht="12.75">
      <c r="L271" s="150"/>
      <c r="N271" s="278"/>
      <c r="O271" s="278"/>
      <c r="P271" s="278"/>
      <c r="Q271" s="278"/>
      <c r="R271" s="278"/>
      <c r="S271" s="278"/>
      <c r="T271" s="278"/>
      <c r="U271" s="278"/>
      <c r="V271" s="278"/>
      <c r="W271" s="278"/>
      <c r="X271" s="278"/>
      <c r="Y271" s="278"/>
      <c r="Z271" s="278"/>
      <c r="AA271" s="278"/>
      <c r="AB271" s="276"/>
      <c r="AC271" s="276"/>
      <c r="AD271" s="276"/>
      <c r="AE271" s="276"/>
      <c r="AF271" s="276"/>
      <c r="AG271" s="276"/>
      <c r="AH271" s="276"/>
    </row>
    <row r="272" spans="12:34" ht="12.75">
      <c r="L272" s="150"/>
      <c r="N272" s="278"/>
      <c r="O272" s="278"/>
      <c r="P272" s="278"/>
      <c r="Q272" s="278"/>
      <c r="R272" s="278"/>
      <c r="S272" s="278"/>
      <c r="T272" s="278"/>
      <c r="U272" s="278"/>
      <c r="V272" s="278"/>
      <c r="W272" s="278"/>
      <c r="X272" s="278"/>
      <c r="Y272" s="278"/>
      <c r="Z272" s="278"/>
      <c r="AA272" s="278"/>
      <c r="AB272" s="276"/>
      <c r="AC272" s="276"/>
      <c r="AD272" s="276"/>
      <c r="AE272" s="276"/>
      <c r="AF272" s="276"/>
      <c r="AG272" s="276"/>
      <c r="AH272" s="276"/>
    </row>
    <row r="273" spans="12:34" ht="12.75">
      <c r="L273" s="150"/>
      <c r="N273" s="278"/>
      <c r="O273" s="278"/>
      <c r="P273" s="278"/>
      <c r="Q273" s="278"/>
      <c r="R273" s="278"/>
      <c r="S273" s="278"/>
      <c r="T273" s="278"/>
      <c r="U273" s="278"/>
      <c r="V273" s="278"/>
      <c r="W273" s="278"/>
      <c r="X273" s="278"/>
      <c r="Y273" s="278"/>
      <c r="Z273" s="278"/>
      <c r="AA273" s="278"/>
      <c r="AB273" s="276"/>
      <c r="AC273" s="276"/>
      <c r="AD273" s="276"/>
      <c r="AE273" s="276"/>
      <c r="AF273" s="276"/>
      <c r="AG273" s="276"/>
      <c r="AH273" s="276"/>
    </row>
    <row r="274" spans="12:34" ht="12.75">
      <c r="L274" s="150"/>
      <c r="N274" s="278"/>
      <c r="O274" s="278"/>
      <c r="P274" s="278"/>
      <c r="Q274" s="278"/>
      <c r="R274" s="278"/>
      <c r="S274" s="278"/>
      <c r="T274" s="278"/>
      <c r="U274" s="278"/>
      <c r="V274" s="278"/>
      <c r="W274" s="278"/>
      <c r="X274" s="278"/>
      <c r="Y274" s="278"/>
      <c r="Z274" s="278"/>
      <c r="AA274" s="278"/>
      <c r="AB274" s="276"/>
      <c r="AC274" s="276"/>
      <c r="AD274" s="276"/>
      <c r="AE274" s="276"/>
      <c r="AF274" s="276"/>
      <c r="AG274" s="276"/>
      <c r="AH274" s="276"/>
    </row>
    <row r="275" spans="12:34" ht="12.75">
      <c r="L275" s="150"/>
      <c r="N275" s="278"/>
      <c r="O275" s="278"/>
      <c r="P275" s="278"/>
      <c r="Q275" s="278"/>
      <c r="R275" s="278"/>
      <c r="S275" s="278"/>
      <c r="T275" s="278"/>
      <c r="U275" s="278"/>
      <c r="V275" s="278"/>
      <c r="W275" s="278"/>
      <c r="X275" s="278"/>
      <c r="Y275" s="278"/>
      <c r="Z275" s="278"/>
      <c r="AA275" s="278"/>
      <c r="AB275" s="276"/>
      <c r="AC275" s="276"/>
      <c r="AD275" s="276"/>
      <c r="AE275" s="276"/>
      <c r="AF275" s="276"/>
      <c r="AG275" s="276"/>
      <c r="AH275" s="276"/>
    </row>
    <row r="276" spans="12:34" ht="12.75">
      <c r="L276" s="150"/>
      <c r="N276" s="278"/>
      <c r="O276" s="278"/>
      <c r="P276" s="278"/>
      <c r="Q276" s="278"/>
      <c r="R276" s="278"/>
      <c r="S276" s="278"/>
      <c r="T276" s="278"/>
      <c r="U276" s="278"/>
      <c r="V276" s="278"/>
      <c r="W276" s="278"/>
      <c r="X276" s="278"/>
      <c r="Y276" s="278"/>
      <c r="Z276" s="278"/>
      <c r="AA276" s="278"/>
      <c r="AB276" s="276"/>
      <c r="AC276" s="276"/>
      <c r="AD276" s="276"/>
      <c r="AE276" s="276"/>
      <c r="AF276" s="276"/>
      <c r="AG276" s="276"/>
      <c r="AH276" s="276"/>
    </row>
    <row r="277" spans="12:34" ht="12.75">
      <c r="L277" s="150"/>
      <c r="N277" s="278"/>
      <c r="O277" s="278"/>
      <c r="P277" s="278"/>
      <c r="Q277" s="278"/>
      <c r="R277" s="278"/>
      <c r="S277" s="278"/>
      <c r="T277" s="278"/>
      <c r="U277" s="278"/>
      <c r="V277" s="278"/>
      <c r="W277" s="278"/>
      <c r="X277" s="278"/>
      <c r="Y277" s="278"/>
      <c r="Z277" s="278"/>
      <c r="AA277" s="278"/>
      <c r="AB277" s="276"/>
      <c r="AC277" s="276"/>
      <c r="AD277" s="276"/>
      <c r="AE277" s="276"/>
      <c r="AF277" s="276"/>
      <c r="AG277" s="276"/>
      <c r="AH277" s="276"/>
    </row>
    <row r="278" spans="12:34" ht="12.75">
      <c r="L278" s="150"/>
      <c r="N278" s="278"/>
      <c r="O278" s="278"/>
      <c r="P278" s="278"/>
      <c r="Q278" s="278"/>
      <c r="R278" s="278"/>
      <c r="S278" s="278"/>
      <c r="T278" s="278"/>
      <c r="U278" s="278"/>
      <c r="V278" s="278"/>
      <c r="W278" s="278"/>
      <c r="X278" s="278"/>
      <c r="Y278" s="278"/>
      <c r="Z278" s="278"/>
      <c r="AA278" s="278"/>
      <c r="AB278" s="276"/>
      <c r="AC278" s="276"/>
      <c r="AD278" s="276"/>
      <c r="AE278" s="276"/>
      <c r="AF278" s="276"/>
      <c r="AG278" s="276"/>
      <c r="AH278" s="276"/>
    </row>
    <row r="279" spans="12:34" ht="12.75">
      <c r="L279" s="150"/>
      <c r="N279" s="278"/>
      <c r="O279" s="278"/>
      <c r="P279" s="278"/>
      <c r="Q279" s="278"/>
      <c r="R279" s="278"/>
      <c r="S279" s="278"/>
      <c r="T279" s="278"/>
      <c r="U279" s="278"/>
      <c r="V279" s="278"/>
      <c r="W279" s="278"/>
      <c r="X279" s="278"/>
      <c r="Y279" s="278"/>
      <c r="Z279" s="278"/>
      <c r="AA279" s="278"/>
      <c r="AB279" s="276"/>
      <c r="AC279" s="276"/>
      <c r="AD279" s="276"/>
      <c r="AE279" s="276"/>
      <c r="AF279" s="276"/>
      <c r="AG279" s="276"/>
      <c r="AH279" s="276"/>
    </row>
    <row r="280" spans="12:34" ht="12.75">
      <c r="L280" s="150"/>
      <c r="N280" s="278"/>
      <c r="O280" s="278"/>
      <c r="P280" s="278"/>
      <c r="Q280" s="278"/>
      <c r="R280" s="278"/>
      <c r="S280" s="278"/>
      <c r="T280" s="278"/>
      <c r="U280" s="278"/>
      <c r="V280" s="278"/>
      <c r="W280" s="278"/>
      <c r="X280" s="278"/>
      <c r="Y280" s="278"/>
      <c r="Z280" s="278"/>
      <c r="AA280" s="278"/>
      <c r="AB280" s="276"/>
      <c r="AC280" s="276"/>
      <c r="AD280" s="276"/>
      <c r="AE280" s="276"/>
      <c r="AF280" s="276"/>
      <c r="AG280" s="276"/>
      <c r="AH280" s="276"/>
    </row>
    <row r="281" spans="12:34" ht="12.75">
      <c r="L281" s="150"/>
      <c r="N281" s="278"/>
      <c r="O281" s="278"/>
      <c r="P281" s="278"/>
      <c r="Q281" s="278"/>
      <c r="R281" s="278"/>
      <c r="S281" s="278"/>
      <c r="T281" s="278"/>
      <c r="U281" s="278"/>
      <c r="V281" s="278"/>
      <c r="W281" s="278"/>
      <c r="X281" s="278"/>
      <c r="Y281" s="278"/>
      <c r="Z281" s="278"/>
      <c r="AA281" s="278"/>
      <c r="AB281" s="276"/>
      <c r="AC281" s="276"/>
      <c r="AD281" s="276"/>
      <c r="AE281" s="276"/>
      <c r="AF281" s="276"/>
      <c r="AG281" s="276"/>
      <c r="AH281" s="276"/>
    </row>
    <row r="282" spans="12:34" ht="12.75">
      <c r="L282" s="150"/>
      <c r="N282" s="278"/>
      <c r="O282" s="278"/>
      <c r="P282" s="278"/>
      <c r="Q282" s="278"/>
      <c r="R282" s="278"/>
      <c r="S282" s="278"/>
      <c r="T282" s="278"/>
      <c r="U282" s="278"/>
      <c r="V282" s="278"/>
      <c r="W282" s="278"/>
      <c r="X282" s="278"/>
      <c r="Y282" s="278"/>
      <c r="Z282" s="278"/>
      <c r="AA282" s="278"/>
      <c r="AB282" s="276"/>
      <c r="AC282" s="276"/>
      <c r="AD282" s="276"/>
      <c r="AE282" s="276"/>
      <c r="AF282" s="276"/>
      <c r="AG282" s="276"/>
      <c r="AH282" s="276"/>
    </row>
    <row r="283" spans="12:34" ht="12.75">
      <c r="L283" s="150"/>
      <c r="N283" s="278"/>
      <c r="O283" s="278"/>
      <c r="P283" s="278"/>
      <c r="Q283" s="278"/>
      <c r="R283" s="278"/>
      <c r="S283" s="278"/>
      <c r="T283" s="278"/>
      <c r="U283" s="278"/>
      <c r="V283" s="278"/>
      <c r="W283" s="278"/>
      <c r="X283" s="278"/>
      <c r="Y283" s="278"/>
      <c r="Z283" s="278"/>
      <c r="AA283" s="278"/>
      <c r="AB283" s="276"/>
      <c r="AC283" s="276"/>
      <c r="AD283" s="276"/>
      <c r="AE283" s="276"/>
      <c r="AF283" s="276"/>
      <c r="AG283" s="276"/>
      <c r="AH283" s="276"/>
    </row>
    <row r="284" spans="12:34" ht="12.75">
      <c r="L284" s="150"/>
      <c r="N284" s="278"/>
      <c r="O284" s="278"/>
      <c r="P284" s="278"/>
      <c r="Q284" s="278"/>
      <c r="R284" s="278"/>
      <c r="S284" s="278"/>
      <c r="T284" s="278"/>
      <c r="U284" s="278"/>
      <c r="V284" s="278"/>
      <c r="W284" s="278"/>
      <c r="X284" s="278"/>
      <c r="Y284" s="278"/>
      <c r="Z284" s="278"/>
      <c r="AA284" s="278"/>
      <c r="AB284" s="276"/>
      <c r="AC284" s="276"/>
      <c r="AD284" s="276"/>
      <c r="AE284" s="276"/>
      <c r="AF284" s="276"/>
      <c r="AG284" s="276"/>
      <c r="AH284" s="276"/>
    </row>
    <row r="285" spans="12:34" ht="12.75">
      <c r="L285" s="150"/>
      <c r="N285" s="278"/>
      <c r="O285" s="278"/>
      <c r="P285" s="278"/>
      <c r="Q285" s="278"/>
      <c r="R285" s="278"/>
      <c r="S285" s="278"/>
      <c r="T285" s="278"/>
      <c r="U285" s="278"/>
      <c r="V285" s="278"/>
      <c r="W285" s="278"/>
      <c r="X285" s="278"/>
      <c r="Y285" s="278"/>
      <c r="Z285" s="278"/>
      <c r="AA285" s="278"/>
      <c r="AB285" s="276"/>
      <c r="AC285" s="276"/>
      <c r="AD285" s="276"/>
      <c r="AE285" s="276"/>
      <c r="AF285" s="276"/>
      <c r="AG285" s="276"/>
      <c r="AH285" s="276"/>
    </row>
    <row r="286" spans="12:34" ht="12.75">
      <c r="L286" s="150"/>
      <c r="N286" s="278"/>
      <c r="O286" s="278"/>
      <c r="P286" s="278"/>
      <c r="Q286" s="278"/>
      <c r="R286" s="278"/>
      <c r="S286" s="278"/>
      <c r="T286" s="278"/>
      <c r="U286" s="278"/>
      <c r="V286" s="278"/>
      <c r="W286" s="278"/>
      <c r="X286" s="278"/>
      <c r="Y286" s="278"/>
      <c r="Z286" s="278"/>
      <c r="AA286" s="278"/>
      <c r="AB286" s="276"/>
      <c r="AC286" s="276"/>
      <c r="AD286" s="276"/>
      <c r="AE286" s="276"/>
      <c r="AF286" s="276"/>
      <c r="AG286" s="276"/>
      <c r="AH286" s="276"/>
    </row>
    <row r="287" spans="12:34" ht="12.75">
      <c r="L287" s="150"/>
      <c r="N287" s="278"/>
      <c r="O287" s="278"/>
      <c r="P287" s="278"/>
      <c r="Q287" s="278"/>
      <c r="R287" s="278"/>
      <c r="S287" s="278"/>
      <c r="T287" s="278"/>
      <c r="U287" s="278"/>
      <c r="V287" s="278"/>
      <c r="W287" s="278"/>
      <c r="X287" s="278"/>
      <c r="Y287" s="278"/>
      <c r="Z287" s="278"/>
      <c r="AA287" s="278"/>
      <c r="AB287" s="276"/>
      <c r="AC287" s="276"/>
      <c r="AD287" s="276"/>
      <c r="AE287" s="276"/>
      <c r="AF287" s="276"/>
      <c r="AG287" s="276"/>
      <c r="AH287" s="276"/>
    </row>
    <row r="288" spans="12:34" ht="12.75">
      <c r="L288" s="150"/>
      <c r="N288" s="278"/>
      <c r="O288" s="278"/>
      <c r="P288" s="278"/>
      <c r="Q288" s="278"/>
      <c r="R288" s="278"/>
      <c r="S288" s="278"/>
      <c r="T288" s="278"/>
      <c r="U288" s="278"/>
      <c r="V288" s="278"/>
      <c r="W288" s="278"/>
      <c r="X288" s="278"/>
      <c r="Y288" s="278"/>
      <c r="Z288" s="278"/>
      <c r="AA288" s="278"/>
      <c r="AB288" s="276"/>
      <c r="AC288" s="276"/>
      <c r="AD288" s="276"/>
      <c r="AE288" s="276"/>
      <c r="AF288" s="276"/>
      <c r="AG288" s="276"/>
      <c r="AH288" s="276"/>
    </row>
    <row r="289" spans="12:34" ht="12.75">
      <c r="L289" s="150"/>
      <c r="N289" s="278"/>
      <c r="O289" s="278"/>
      <c r="P289" s="278"/>
      <c r="Q289" s="278"/>
      <c r="R289" s="278"/>
      <c r="S289" s="278"/>
      <c r="T289" s="278"/>
      <c r="U289" s="278"/>
      <c r="V289" s="278"/>
      <c r="W289" s="278"/>
      <c r="X289" s="278"/>
      <c r="Y289" s="278"/>
      <c r="Z289" s="278"/>
      <c r="AA289" s="278"/>
      <c r="AB289" s="276"/>
      <c r="AC289" s="276"/>
      <c r="AD289" s="276"/>
      <c r="AE289" s="276"/>
      <c r="AF289" s="276"/>
      <c r="AG289" s="276"/>
      <c r="AH289" s="276"/>
    </row>
    <row r="290" spans="12:34" ht="12.75">
      <c r="L290" s="150"/>
      <c r="N290" s="278"/>
      <c r="O290" s="278"/>
      <c r="P290" s="278"/>
      <c r="Q290" s="278"/>
      <c r="R290" s="278"/>
      <c r="S290" s="278"/>
      <c r="T290" s="278"/>
      <c r="U290" s="278"/>
      <c r="V290" s="278"/>
      <c r="W290" s="278"/>
      <c r="X290" s="278"/>
      <c r="Y290" s="278"/>
      <c r="Z290" s="278"/>
      <c r="AA290" s="278"/>
      <c r="AB290" s="276"/>
      <c r="AC290" s="276"/>
      <c r="AD290" s="276"/>
      <c r="AE290" s="276"/>
      <c r="AF290" s="276"/>
      <c r="AG290" s="276"/>
      <c r="AH290" s="276"/>
    </row>
    <row r="291" spans="12:34" ht="12.75">
      <c r="L291" s="150"/>
      <c r="N291" s="278"/>
      <c r="O291" s="278"/>
      <c r="P291" s="278"/>
      <c r="Q291" s="278"/>
      <c r="R291" s="278"/>
      <c r="S291" s="278"/>
      <c r="T291" s="278"/>
      <c r="U291" s="278"/>
      <c r="V291" s="278"/>
      <c r="W291" s="278"/>
      <c r="X291" s="278"/>
      <c r="Y291" s="278"/>
      <c r="Z291" s="278"/>
      <c r="AA291" s="278"/>
      <c r="AB291" s="276"/>
      <c r="AC291" s="276"/>
      <c r="AD291" s="276"/>
      <c r="AE291" s="276"/>
      <c r="AF291" s="276"/>
      <c r="AG291" s="276"/>
      <c r="AH291" s="276"/>
    </row>
    <row r="292" spans="12:34" ht="12.75">
      <c r="L292" s="150"/>
      <c r="N292" s="278"/>
      <c r="O292" s="278"/>
      <c r="P292" s="278"/>
      <c r="Q292" s="278"/>
      <c r="R292" s="278"/>
      <c r="S292" s="278"/>
      <c r="T292" s="278"/>
      <c r="U292" s="278"/>
      <c r="V292" s="278"/>
      <c r="W292" s="278"/>
      <c r="X292" s="278"/>
      <c r="Y292" s="278"/>
      <c r="Z292" s="278"/>
      <c r="AA292" s="278"/>
      <c r="AB292" s="276"/>
      <c r="AC292" s="276"/>
      <c r="AD292" s="276"/>
      <c r="AE292" s="276"/>
      <c r="AF292" s="276"/>
      <c r="AG292" s="276"/>
      <c r="AH292" s="276"/>
    </row>
    <row r="293" spans="12:34" ht="12.75">
      <c r="L293" s="150"/>
      <c r="N293" s="278"/>
      <c r="O293" s="278"/>
      <c r="P293" s="278"/>
      <c r="Q293" s="278"/>
      <c r="R293" s="278"/>
      <c r="S293" s="278"/>
      <c r="T293" s="278"/>
      <c r="U293" s="278"/>
      <c r="V293" s="278"/>
      <c r="W293" s="278"/>
      <c r="X293" s="278"/>
      <c r="Y293" s="278"/>
      <c r="Z293" s="278"/>
      <c r="AA293" s="278"/>
      <c r="AB293" s="276"/>
      <c r="AC293" s="276"/>
      <c r="AD293" s="276"/>
      <c r="AE293" s="276"/>
      <c r="AF293" s="276"/>
      <c r="AG293" s="276"/>
      <c r="AH293" s="276"/>
    </row>
    <row r="294" spans="12:34" ht="12.75">
      <c r="L294" s="150"/>
      <c r="N294" s="278"/>
      <c r="O294" s="278"/>
      <c r="P294" s="278"/>
      <c r="Q294" s="278"/>
      <c r="R294" s="278"/>
      <c r="S294" s="278"/>
      <c r="T294" s="278"/>
      <c r="U294" s="278"/>
      <c r="V294" s="278"/>
      <c r="W294" s="278"/>
      <c r="X294" s="278"/>
      <c r="Y294" s="278"/>
      <c r="Z294" s="278"/>
      <c r="AA294" s="278"/>
      <c r="AB294" s="276"/>
      <c r="AC294" s="276"/>
      <c r="AD294" s="276"/>
      <c r="AE294" s="276"/>
      <c r="AF294" s="276"/>
      <c r="AG294" s="276"/>
      <c r="AH294" s="276"/>
    </row>
    <row r="295" spans="12:34" ht="12.75">
      <c r="L295" s="150"/>
      <c r="N295" s="278"/>
      <c r="O295" s="278"/>
      <c r="P295" s="278"/>
      <c r="Q295" s="278"/>
      <c r="R295" s="278"/>
      <c r="S295" s="278"/>
      <c r="T295" s="278"/>
      <c r="U295" s="278"/>
      <c r="V295" s="278"/>
      <c r="W295" s="278"/>
      <c r="X295" s="278"/>
      <c r="Y295" s="278"/>
      <c r="Z295" s="278"/>
      <c r="AA295" s="278"/>
      <c r="AB295" s="276"/>
      <c r="AC295" s="276"/>
      <c r="AD295" s="276"/>
      <c r="AE295" s="276"/>
      <c r="AF295" s="276"/>
      <c r="AG295" s="276"/>
      <c r="AH295" s="276"/>
    </row>
    <row r="296" spans="12:34" ht="12.75">
      <c r="L296" s="150"/>
      <c r="N296" s="278"/>
      <c r="O296" s="278"/>
      <c r="P296" s="278"/>
      <c r="Q296" s="278"/>
      <c r="R296" s="278"/>
      <c r="S296" s="278"/>
      <c r="T296" s="278"/>
      <c r="U296" s="278"/>
      <c r="V296" s="278"/>
      <c r="W296" s="278"/>
      <c r="X296" s="278"/>
      <c r="Y296" s="278"/>
      <c r="Z296" s="278"/>
      <c r="AA296" s="278"/>
      <c r="AB296" s="276"/>
      <c r="AC296" s="276"/>
      <c r="AD296" s="276"/>
      <c r="AE296" s="276"/>
      <c r="AF296" s="276"/>
      <c r="AG296" s="276"/>
      <c r="AH296" s="276"/>
    </row>
    <row r="297" spans="12:34" ht="12.75">
      <c r="L297" s="150"/>
      <c r="N297" s="278"/>
      <c r="O297" s="278"/>
      <c r="P297" s="278"/>
      <c r="Q297" s="278"/>
      <c r="R297" s="278"/>
      <c r="S297" s="278"/>
      <c r="T297" s="278"/>
      <c r="U297" s="278"/>
      <c r="V297" s="278"/>
      <c r="W297" s="278"/>
      <c r="X297" s="278"/>
      <c r="Y297" s="278"/>
      <c r="Z297" s="278"/>
      <c r="AA297" s="278"/>
      <c r="AB297" s="276"/>
      <c r="AC297" s="276"/>
      <c r="AD297" s="276"/>
      <c r="AE297" s="276"/>
      <c r="AF297" s="276"/>
      <c r="AG297" s="276"/>
      <c r="AH297" s="276"/>
    </row>
    <row r="298" spans="12:34" ht="12.75">
      <c r="L298" s="150"/>
      <c r="N298" s="278"/>
      <c r="O298" s="278"/>
      <c r="P298" s="278"/>
      <c r="Q298" s="278"/>
      <c r="R298" s="278"/>
      <c r="S298" s="278"/>
      <c r="T298" s="278"/>
      <c r="U298" s="278"/>
      <c r="V298" s="278"/>
      <c r="W298" s="278"/>
      <c r="X298" s="278"/>
      <c r="Y298" s="278"/>
      <c r="Z298" s="278"/>
      <c r="AA298" s="278"/>
      <c r="AB298" s="276"/>
      <c r="AC298" s="276"/>
      <c r="AD298" s="276"/>
      <c r="AE298" s="276"/>
      <c r="AF298" s="276"/>
      <c r="AG298" s="276"/>
      <c r="AH298" s="276"/>
    </row>
    <row r="299" spans="12:34" ht="12.75">
      <c r="L299" s="150"/>
      <c r="N299" s="278"/>
      <c r="O299" s="278"/>
      <c r="P299" s="278"/>
      <c r="Q299" s="278"/>
      <c r="R299" s="278"/>
      <c r="S299" s="278"/>
      <c r="T299" s="278"/>
      <c r="U299" s="278"/>
      <c r="V299" s="278"/>
      <c r="W299" s="278"/>
      <c r="X299" s="278"/>
      <c r="Y299" s="278"/>
      <c r="Z299" s="278"/>
      <c r="AA299" s="278"/>
      <c r="AB299" s="276"/>
      <c r="AC299" s="276"/>
      <c r="AD299" s="276"/>
      <c r="AE299" s="276"/>
      <c r="AF299" s="276"/>
      <c r="AG299" s="276"/>
      <c r="AH299" s="276"/>
    </row>
    <row r="300" spans="12:34" ht="12.75">
      <c r="L300" s="150"/>
      <c r="N300" s="278"/>
      <c r="O300" s="278"/>
      <c r="P300" s="278"/>
      <c r="Q300" s="278"/>
      <c r="R300" s="278"/>
      <c r="S300" s="278"/>
      <c r="T300" s="278"/>
      <c r="U300" s="278"/>
      <c r="V300" s="278"/>
      <c r="W300" s="278"/>
      <c r="X300" s="278"/>
      <c r="Y300" s="278"/>
      <c r="Z300" s="278"/>
      <c r="AA300" s="278"/>
      <c r="AB300" s="276"/>
      <c r="AC300" s="276"/>
      <c r="AD300" s="276"/>
      <c r="AE300" s="276"/>
      <c r="AF300" s="276"/>
      <c r="AG300" s="276"/>
      <c r="AH300" s="276"/>
    </row>
    <row r="301" spans="12:34" ht="12.75">
      <c r="L301" s="150"/>
      <c r="N301" s="278"/>
      <c r="O301" s="278"/>
      <c r="P301" s="278"/>
      <c r="Q301" s="278"/>
      <c r="R301" s="278"/>
      <c r="S301" s="278"/>
      <c r="T301" s="278"/>
      <c r="U301" s="278"/>
      <c r="V301" s="278"/>
      <c r="W301" s="278"/>
      <c r="X301" s="278"/>
      <c r="Y301" s="278"/>
      <c r="Z301" s="278"/>
      <c r="AA301" s="278"/>
      <c r="AB301" s="276"/>
      <c r="AC301" s="276"/>
      <c r="AD301" s="276"/>
      <c r="AE301" s="276"/>
      <c r="AF301" s="276"/>
      <c r="AG301" s="276"/>
      <c r="AH301" s="276"/>
    </row>
    <row r="302" spans="12:34" ht="12.75">
      <c r="L302" s="150"/>
      <c r="N302" s="278"/>
      <c r="O302" s="278"/>
      <c r="P302" s="278"/>
      <c r="Q302" s="278"/>
      <c r="R302" s="278"/>
      <c r="S302" s="278"/>
      <c r="T302" s="278"/>
      <c r="U302" s="278"/>
      <c r="V302" s="278"/>
      <c r="W302" s="278"/>
      <c r="X302" s="278"/>
      <c r="Y302" s="278"/>
      <c r="Z302" s="278"/>
      <c r="AA302" s="278"/>
      <c r="AB302" s="276"/>
      <c r="AC302" s="276"/>
      <c r="AD302" s="276"/>
      <c r="AE302" s="276"/>
      <c r="AF302" s="276"/>
      <c r="AG302" s="276"/>
      <c r="AH302" s="276"/>
    </row>
    <row r="303" spans="12:34" ht="12.75">
      <c r="L303" s="150"/>
      <c r="N303" s="278"/>
      <c r="O303" s="278"/>
      <c r="P303" s="278"/>
      <c r="Q303" s="278"/>
      <c r="R303" s="278"/>
      <c r="S303" s="278"/>
      <c r="T303" s="278"/>
      <c r="U303" s="278"/>
      <c r="V303" s="278"/>
      <c r="W303" s="278"/>
      <c r="X303" s="278"/>
      <c r="Y303" s="278"/>
      <c r="Z303" s="278"/>
      <c r="AA303" s="278"/>
      <c r="AB303" s="276"/>
      <c r="AC303" s="276"/>
      <c r="AD303" s="276"/>
      <c r="AE303" s="276"/>
      <c r="AF303" s="276"/>
      <c r="AG303" s="276"/>
      <c r="AH303" s="276"/>
    </row>
    <row r="304" spans="12:34" ht="12.75">
      <c r="L304" s="150"/>
      <c r="N304" s="278"/>
      <c r="O304" s="278"/>
      <c r="P304" s="278"/>
      <c r="Q304" s="278"/>
      <c r="R304" s="278"/>
      <c r="S304" s="278"/>
      <c r="T304" s="278"/>
      <c r="U304" s="278"/>
      <c r="V304" s="278"/>
      <c r="W304" s="278"/>
      <c r="X304" s="278"/>
      <c r="Y304" s="278"/>
      <c r="Z304" s="278"/>
      <c r="AA304" s="278"/>
      <c r="AB304" s="276"/>
      <c r="AC304" s="276"/>
      <c r="AD304" s="276"/>
      <c r="AE304" s="276"/>
      <c r="AF304" s="276"/>
      <c r="AG304" s="276"/>
      <c r="AH304" s="276"/>
    </row>
    <row r="305" spans="12:34" ht="12.75">
      <c r="L305" s="150"/>
      <c r="N305" s="278"/>
      <c r="O305" s="278"/>
      <c r="P305" s="278"/>
      <c r="Q305" s="278"/>
      <c r="R305" s="278"/>
      <c r="S305" s="278"/>
      <c r="T305" s="278"/>
      <c r="U305" s="278"/>
      <c r="V305" s="278"/>
      <c r="W305" s="278"/>
      <c r="X305" s="278"/>
      <c r="Y305" s="278"/>
      <c r="Z305" s="278"/>
      <c r="AA305" s="278"/>
      <c r="AB305" s="276"/>
      <c r="AC305" s="276"/>
      <c r="AD305" s="276"/>
      <c r="AE305" s="276"/>
      <c r="AF305" s="276"/>
      <c r="AG305" s="276"/>
      <c r="AH305" s="276"/>
    </row>
    <row r="306" spans="12:34" ht="12.75">
      <c r="L306" s="150"/>
      <c r="N306" s="278"/>
      <c r="O306" s="278"/>
      <c r="P306" s="278"/>
      <c r="Q306" s="278"/>
      <c r="R306" s="278"/>
      <c r="S306" s="278"/>
      <c r="T306" s="278"/>
      <c r="U306" s="278"/>
      <c r="V306" s="278"/>
      <c r="W306" s="278"/>
      <c r="X306" s="278"/>
      <c r="Y306" s="278"/>
      <c r="Z306" s="278"/>
      <c r="AA306" s="278"/>
      <c r="AB306" s="276"/>
      <c r="AC306" s="276"/>
      <c r="AD306" s="276"/>
      <c r="AE306" s="276"/>
      <c r="AF306" s="276"/>
      <c r="AG306" s="276"/>
      <c r="AH306" s="276"/>
    </row>
    <row r="307" spans="12:34" ht="12.75">
      <c r="L307" s="150"/>
      <c r="N307" s="278"/>
      <c r="O307" s="278"/>
      <c r="P307" s="278"/>
      <c r="Q307" s="278"/>
      <c r="R307" s="278"/>
      <c r="S307" s="278"/>
      <c r="T307" s="278"/>
      <c r="U307" s="278"/>
      <c r="V307" s="278"/>
      <c r="W307" s="278"/>
      <c r="X307" s="278"/>
      <c r="Y307" s="278"/>
      <c r="Z307" s="278"/>
      <c r="AA307" s="278"/>
      <c r="AB307" s="276"/>
      <c r="AC307" s="276"/>
      <c r="AD307" s="276"/>
      <c r="AE307" s="276"/>
      <c r="AF307" s="276"/>
      <c r="AG307" s="276"/>
      <c r="AH307" s="276"/>
    </row>
    <row r="308" spans="12:34" ht="12.75">
      <c r="L308" s="150"/>
      <c r="N308" s="278"/>
      <c r="O308" s="278"/>
      <c r="P308" s="278"/>
      <c r="Q308" s="278"/>
      <c r="R308" s="278"/>
      <c r="S308" s="278"/>
      <c r="T308" s="278"/>
      <c r="U308" s="278"/>
      <c r="V308" s="278"/>
      <c r="W308" s="278"/>
      <c r="X308" s="278"/>
      <c r="Y308" s="278"/>
      <c r="Z308" s="278"/>
      <c r="AA308" s="278"/>
      <c r="AB308" s="276"/>
      <c r="AC308" s="276"/>
      <c r="AD308" s="276"/>
      <c r="AE308" s="276"/>
      <c r="AF308" s="276"/>
      <c r="AG308" s="276"/>
      <c r="AH308" s="276"/>
    </row>
    <row r="309" spans="12:34" ht="12.75">
      <c r="L309" s="150"/>
      <c r="N309" s="278"/>
      <c r="O309" s="278"/>
      <c r="P309" s="278"/>
      <c r="Q309" s="278"/>
      <c r="R309" s="278"/>
      <c r="S309" s="278"/>
      <c r="T309" s="278"/>
      <c r="U309" s="278"/>
      <c r="V309" s="278"/>
      <c r="W309" s="278"/>
      <c r="X309" s="278"/>
      <c r="Y309" s="278"/>
      <c r="Z309" s="278"/>
      <c r="AA309" s="278"/>
      <c r="AB309" s="276"/>
      <c r="AC309" s="276"/>
      <c r="AD309" s="276"/>
      <c r="AE309" s="276"/>
      <c r="AF309" s="276"/>
      <c r="AG309" s="276"/>
      <c r="AH309" s="276"/>
    </row>
    <row r="310" spans="12:34" ht="12.75">
      <c r="L310" s="150"/>
      <c r="N310" s="278"/>
      <c r="O310" s="278"/>
      <c r="P310" s="278"/>
      <c r="Q310" s="278"/>
      <c r="R310" s="278"/>
      <c r="S310" s="278"/>
      <c r="T310" s="278"/>
      <c r="U310" s="278"/>
      <c r="V310" s="278"/>
      <c r="W310" s="278"/>
      <c r="X310" s="278"/>
      <c r="Y310" s="278"/>
      <c r="Z310" s="278"/>
      <c r="AA310" s="278"/>
      <c r="AB310" s="276"/>
      <c r="AC310" s="276"/>
      <c r="AD310" s="276"/>
      <c r="AE310" s="276"/>
      <c r="AF310" s="276"/>
      <c r="AG310" s="276"/>
      <c r="AH310" s="276"/>
    </row>
    <row r="311" spans="12:34" ht="12.75">
      <c r="L311" s="150"/>
      <c r="N311" s="278"/>
      <c r="O311" s="278"/>
      <c r="P311" s="278"/>
      <c r="Q311" s="278"/>
      <c r="R311" s="278"/>
      <c r="S311" s="278"/>
      <c r="T311" s="278"/>
      <c r="U311" s="278"/>
      <c r="V311" s="278"/>
      <c r="W311" s="278"/>
      <c r="X311" s="278"/>
      <c r="Y311" s="278"/>
      <c r="Z311" s="278"/>
      <c r="AA311" s="278"/>
      <c r="AB311" s="276"/>
      <c r="AC311" s="276"/>
      <c r="AD311" s="276"/>
      <c r="AE311" s="276"/>
      <c r="AF311" s="276"/>
      <c r="AG311" s="276"/>
      <c r="AH311" s="276"/>
    </row>
    <row r="312" spans="12:34" ht="12.75">
      <c r="L312" s="150"/>
      <c r="N312" s="278"/>
      <c r="O312" s="278"/>
      <c r="P312" s="278"/>
      <c r="Q312" s="278"/>
      <c r="R312" s="278"/>
      <c r="S312" s="278"/>
      <c r="T312" s="278"/>
      <c r="U312" s="278"/>
      <c r="V312" s="278"/>
      <c r="W312" s="278"/>
      <c r="X312" s="278"/>
      <c r="Y312" s="278"/>
      <c r="Z312" s="278"/>
      <c r="AA312" s="278"/>
      <c r="AB312" s="276"/>
      <c r="AC312" s="276"/>
      <c r="AD312" s="276"/>
      <c r="AE312" s="276"/>
      <c r="AF312" s="276"/>
      <c r="AG312" s="276"/>
      <c r="AH312" s="276"/>
    </row>
    <row r="313" spans="12:34" ht="12.75">
      <c r="L313" s="150"/>
      <c r="N313" s="278"/>
      <c r="O313" s="278"/>
      <c r="P313" s="278"/>
      <c r="Q313" s="278"/>
      <c r="R313" s="278"/>
      <c r="S313" s="278"/>
      <c r="T313" s="278"/>
      <c r="U313" s="278"/>
      <c r="V313" s="278"/>
      <c r="W313" s="278"/>
      <c r="X313" s="278"/>
      <c r="Y313" s="278"/>
      <c r="Z313" s="278"/>
      <c r="AA313" s="278"/>
      <c r="AB313" s="276"/>
      <c r="AC313" s="276"/>
      <c r="AD313" s="276"/>
      <c r="AE313" s="276"/>
      <c r="AF313" s="276"/>
      <c r="AG313" s="276"/>
      <c r="AH313" s="276"/>
    </row>
    <row r="314" spans="12:34" ht="12.75">
      <c r="L314" s="150"/>
      <c r="N314" s="278"/>
      <c r="O314" s="278"/>
      <c r="P314" s="278"/>
      <c r="Q314" s="278"/>
      <c r="R314" s="278"/>
      <c r="S314" s="278"/>
      <c r="T314" s="278"/>
      <c r="U314" s="278"/>
      <c r="V314" s="278"/>
      <c r="W314" s="278"/>
      <c r="X314" s="278"/>
      <c r="Y314" s="278"/>
      <c r="Z314" s="278"/>
      <c r="AA314" s="278"/>
      <c r="AB314" s="276"/>
      <c r="AC314" s="276"/>
      <c r="AD314" s="276"/>
      <c r="AE314" s="276"/>
      <c r="AF314" s="276"/>
      <c r="AG314" s="276"/>
      <c r="AH314" s="276"/>
    </row>
    <row r="315" spans="12:34" ht="12.75">
      <c r="L315" s="150"/>
      <c r="N315" s="278"/>
      <c r="O315" s="278"/>
      <c r="P315" s="278"/>
      <c r="Q315" s="278"/>
      <c r="R315" s="278"/>
      <c r="S315" s="278"/>
      <c r="T315" s="278"/>
      <c r="U315" s="278"/>
      <c r="V315" s="278"/>
      <c r="W315" s="278"/>
      <c r="X315" s="278"/>
      <c r="Y315" s="278"/>
      <c r="Z315" s="278"/>
      <c r="AA315" s="278"/>
      <c r="AB315" s="276"/>
      <c r="AC315" s="276"/>
      <c r="AD315" s="276"/>
      <c r="AE315" s="276"/>
      <c r="AF315" s="276"/>
      <c r="AG315" s="276"/>
      <c r="AH315" s="276"/>
    </row>
    <row r="316" spans="12:34" ht="12.75">
      <c r="L316" s="150"/>
      <c r="N316" s="278"/>
      <c r="O316" s="278"/>
      <c r="P316" s="278"/>
      <c r="Q316" s="278"/>
      <c r="R316" s="278"/>
      <c r="S316" s="278"/>
      <c r="T316" s="278"/>
      <c r="U316" s="278"/>
      <c r="V316" s="278"/>
      <c r="W316" s="278"/>
      <c r="X316" s="278"/>
      <c r="Y316" s="278"/>
      <c r="Z316" s="278"/>
      <c r="AA316" s="278"/>
      <c r="AB316" s="276"/>
      <c r="AC316" s="276"/>
      <c r="AD316" s="276"/>
      <c r="AE316" s="276"/>
      <c r="AF316" s="276"/>
      <c r="AG316" s="276"/>
      <c r="AH316" s="276"/>
    </row>
    <row r="317" spans="12:34" ht="12.75">
      <c r="L317" s="150"/>
      <c r="N317" s="278"/>
      <c r="O317" s="278"/>
      <c r="P317" s="278"/>
      <c r="Q317" s="278"/>
      <c r="R317" s="278"/>
      <c r="S317" s="278"/>
      <c r="T317" s="278"/>
      <c r="U317" s="278"/>
      <c r="V317" s="278"/>
      <c r="W317" s="278"/>
      <c r="X317" s="278"/>
      <c r="Y317" s="278"/>
      <c r="Z317" s="278"/>
      <c r="AA317" s="278"/>
      <c r="AB317" s="276"/>
      <c r="AC317" s="276"/>
      <c r="AD317" s="276"/>
      <c r="AE317" s="276"/>
      <c r="AF317" s="276"/>
      <c r="AG317" s="276"/>
      <c r="AH317" s="276"/>
    </row>
    <row r="318" spans="12:34" ht="12.75">
      <c r="L318" s="150"/>
      <c r="N318" s="278"/>
      <c r="O318" s="278"/>
      <c r="P318" s="278"/>
      <c r="Q318" s="278"/>
      <c r="R318" s="278"/>
      <c r="S318" s="278"/>
      <c r="T318" s="278"/>
      <c r="U318" s="278"/>
      <c r="V318" s="278"/>
      <c r="W318" s="278"/>
      <c r="X318" s="278"/>
      <c r="Y318" s="278"/>
      <c r="Z318" s="278"/>
      <c r="AA318" s="278"/>
      <c r="AB318" s="276"/>
      <c r="AC318" s="276"/>
      <c r="AD318" s="276"/>
      <c r="AE318" s="276"/>
      <c r="AF318" s="276"/>
      <c r="AG318" s="276"/>
      <c r="AH318" s="276"/>
    </row>
    <row r="319" spans="12:34" ht="12.75">
      <c r="L319" s="150"/>
      <c r="N319" s="278"/>
      <c r="O319" s="278"/>
      <c r="P319" s="278"/>
      <c r="Q319" s="278"/>
      <c r="R319" s="278"/>
      <c r="S319" s="278"/>
      <c r="T319" s="278"/>
      <c r="U319" s="278"/>
      <c r="V319" s="278"/>
      <c r="W319" s="278"/>
      <c r="X319" s="278"/>
      <c r="Y319" s="278"/>
      <c r="Z319" s="278"/>
      <c r="AA319" s="278"/>
      <c r="AB319" s="276"/>
      <c r="AC319" s="276"/>
      <c r="AD319" s="276"/>
      <c r="AE319" s="276"/>
      <c r="AF319" s="276"/>
      <c r="AG319" s="276"/>
      <c r="AH319" s="276"/>
    </row>
    <row r="320" spans="12:34" ht="12.75">
      <c r="L320" s="150"/>
      <c r="N320" s="278"/>
      <c r="O320" s="278"/>
      <c r="P320" s="278"/>
      <c r="Q320" s="278"/>
      <c r="R320" s="278"/>
      <c r="S320" s="278"/>
      <c r="T320" s="278"/>
      <c r="U320" s="278"/>
      <c r="V320" s="278"/>
      <c r="W320" s="278"/>
      <c r="X320" s="278"/>
      <c r="Y320" s="278"/>
      <c r="Z320" s="278"/>
      <c r="AA320" s="278"/>
      <c r="AB320" s="276"/>
      <c r="AC320" s="276"/>
      <c r="AD320" s="276"/>
      <c r="AE320" s="276"/>
      <c r="AF320" s="276"/>
      <c r="AG320" s="276"/>
      <c r="AH320" s="276"/>
    </row>
    <row r="321" spans="12:34" ht="12.75">
      <c r="L321" s="150"/>
      <c r="N321" s="278"/>
      <c r="O321" s="278"/>
      <c r="P321" s="278"/>
      <c r="Q321" s="278"/>
      <c r="R321" s="278"/>
      <c r="S321" s="278"/>
      <c r="T321" s="278"/>
      <c r="U321" s="278"/>
      <c r="V321" s="278"/>
      <c r="W321" s="278"/>
      <c r="X321" s="278"/>
      <c r="Y321" s="278"/>
      <c r="Z321" s="278"/>
      <c r="AA321" s="278"/>
      <c r="AB321" s="276"/>
      <c r="AC321" s="276"/>
      <c r="AD321" s="276"/>
      <c r="AE321" s="276"/>
      <c r="AF321" s="276"/>
      <c r="AG321" s="276"/>
      <c r="AH321" s="276"/>
    </row>
    <row r="322" spans="12:34" ht="12.75">
      <c r="L322" s="150"/>
      <c r="N322" s="278"/>
      <c r="O322" s="278"/>
      <c r="P322" s="278"/>
      <c r="Q322" s="278"/>
      <c r="R322" s="278"/>
      <c r="S322" s="278"/>
      <c r="T322" s="278"/>
      <c r="U322" s="278"/>
      <c r="V322" s="278"/>
      <c r="W322" s="278"/>
      <c r="X322" s="278"/>
      <c r="Y322" s="278"/>
      <c r="Z322" s="278"/>
      <c r="AA322" s="278"/>
      <c r="AB322" s="276"/>
      <c r="AC322" s="276"/>
      <c r="AD322" s="276"/>
      <c r="AE322" s="276"/>
      <c r="AF322" s="276"/>
      <c r="AG322" s="276"/>
      <c r="AH322" s="276"/>
    </row>
    <row r="323" spans="12:34" ht="12.75">
      <c r="L323" s="150"/>
      <c r="N323" s="278"/>
      <c r="O323" s="278"/>
      <c r="P323" s="278"/>
      <c r="Q323" s="278"/>
      <c r="R323" s="278"/>
      <c r="S323" s="278"/>
      <c r="T323" s="278"/>
      <c r="U323" s="278"/>
      <c r="V323" s="278"/>
      <c r="W323" s="278"/>
      <c r="X323" s="278"/>
      <c r="Y323" s="278"/>
      <c r="Z323" s="278"/>
      <c r="AA323" s="278"/>
      <c r="AB323" s="276"/>
      <c r="AC323" s="276"/>
      <c r="AD323" s="276"/>
      <c r="AE323" s="276"/>
      <c r="AF323" s="276"/>
      <c r="AG323" s="276"/>
      <c r="AH323" s="276"/>
    </row>
    <row r="324" spans="12:34" ht="12.75">
      <c r="L324" s="150"/>
      <c r="N324" s="278"/>
      <c r="O324" s="278"/>
      <c r="P324" s="278"/>
      <c r="Q324" s="278"/>
      <c r="R324" s="278"/>
      <c r="S324" s="278"/>
      <c r="T324" s="278"/>
      <c r="U324" s="278"/>
      <c r="V324" s="278"/>
      <c r="W324" s="278"/>
      <c r="X324" s="278"/>
      <c r="Y324" s="278"/>
      <c r="Z324" s="278"/>
      <c r="AA324" s="278"/>
      <c r="AB324" s="276"/>
      <c r="AC324" s="276"/>
      <c r="AD324" s="276"/>
      <c r="AE324" s="276"/>
      <c r="AF324" s="276"/>
      <c r="AG324" s="276"/>
      <c r="AH324" s="276"/>
    </row>
    <row r="325" spans="12:34" ht="12.75">
      <c r="L325" s="150"/>
      <c r="N325" s="278"/>
      <c r="O325" s="278"/>
      <c r="P325" s="278"/>
      <c r="Q325" s="278"/>
      <c r="R325" s="278"/>
      <c r="S325" s="278"/>
      <c r="T325" s="278"/>
      <c r="U325" s="278"/>
      <c r="V325" s="278"/>
      <c r="W325" s="278"/>
      <c r="X325" s="278"/>
      <c r="Y325" s="278"/>
      <c r="Z325" s="278"/>
      <c r="AA325" s="278"/>
      <c r="AB325" s="276"/>
      <c r="AC325" s="276"/>
      <c r="AD325" s="276"/>
      <c r="AE325" s="276"/>
      <c r="AF325" s="276"/>
      <c r="AG325" s="276"/>
      <c r="AH325" s="276"/>
    </row>
    <row r="326" spans="12:34" ht="12.75">
      <c r="L326" s="150"/>
      <c r="N326" s="278"/>
      <c r="O326" s="278"/>
      <c r="P326" s="278"/>
      <c r="Q326" s="278"/>
      <c r="R326" s="278"/>
      <c r="S326" s="278"/>
      <c r="T326" s="278"/>
      <c r="U326" s="278"/>
      <c r="V326" s="278"/>
      <c r="W326" s="278"/>
      <c r="X326" s="278"/>
      <c r="Y326" s="278"/>
      <c r="Z326" s="278"/>
      <c r="AA326" s="278"/>
      <c r="AB326" s="276"/>
      <c r="AC326" s="276"/>
      <c r="AD326" s="276"/>
      <c r="AE326" s="276"/>
      <c r="AF326" s="276"/>
      <c r="AG326" s="276"/>
      <c r="AH326" s="276"/>
    </row>
    <row r="327" spans="12:34" ht="12.75">
      <c r="L327" s="150"/>
      <c r="N327" s="278"/>
      <c r="O327" s="278"/>
      <c r="P327" s="278"/>
      <c r="Q327" s="278"/>
      <c r="R327" s="278"/>
      <c r="S327" s="278"/>
      <c r="T327" s="278"/>
      <c r="U327" s="278"/>
      <c r="V327" s="278"/>
      <c r="W327" s="278"/>
      <c r="X327" s="278"/>
      <c r="Y327" s="278"/>
      <c r="Z327" s="278"/>
      <c r="AA327" s="278"/>
      <c r="AB327" s="276"/>
      <c r="AC327" s="276"/>
      <c r="AD327" s="276"/>
      <c r="AE327" s="276"/>
      <c r="AF327" s="276"/>
      <c r="AG327" s="276"/>
      <c r="AH327" s="276"/>
    </row>
    <row r="328" spans="12:34" ht="12.75">
      <c r="L328" s="150"/>
      <c r="N328" s="278"/>
      <c r="O328" s="278"/>
      <c r="P328" s="278"/>
      <c r="Q328" s="278"/>
      <c r="R328" s="278"/>
      <c r="S328" s="278"/>
      <c r="T328" s="278"/>
      <c r="U328" s="278"/>
      <c r="V328" s="278"/>
      <c r="W328" s="278"/>
      <c r="X328" s="278"/>
      <c r="Y328" s="278"/>
      <c r="Z328" s="278"/>
      <c r="AA328" s="278"/>
      <c r="AB328" s="276"/>
      <c r="AC328" s="276"/>
      <c r="AD328" s="276"/>
      <c r="AE328" s="276"/>
      <c r="AF328" s="276"/>
      <c r="AG328" s="276"/>
      <c r="AH328" s="276"/>
    </row>
    <row r="329" spans="12:34" ht="12.75">
      <c r="L329" s="150"/>
      <c r="N329" s="278"/>
      <c r="O329" s="278"/>
      <c r="P329" s="278"/>
      <c r="Q329" s="278"/>
      <c r="R329" s="278"/>
      <c r="S329" s="278"/>
      <c r="T329" s="278"/>
      <c r="U329" s="278"/>
      <c r="V329" s="278"/>
      <c r="W329" s="278"/>
      <c r="X329" s="278"/>
      <c r="Y329" s="278"/>
      <c r="Z329" s="278"/>
      <c r="AA329" s="278"/>
      <c r="AB329" s="276"/>
      <c r="AC329" s="276"/>
      <c r="AD329" s="276"/>
      <c r="AE329" s="276"/>
      <c r="AF329" s="276"/>
      <c r="AG329" s="276"/>
      <c r="AH329" s="276"/>
    </row>
    <row r="330" spans="12:34" ht="12.75">
      <c r="L330" s="150"/>
      <c r="N330" s="278"/>
      <c r="O330" s="278"/>
      <c r="P330" s="278"/>
      <c r="Q330" s="278"/>
      <c r="R330" s="278"/>
      <c r="S330" s="278"/>
      <c r="T330" s="278"/>
      <c r="U330" s="278"/>
      <c r="V330" s="278"/>
      <c r="W330" s="278"/>
      <c r="X330" s="278"/>
      <c r="Y330" s="278"/>
      <c r="Z330" s="278"/>
      <c r="AA330" s="278"/>
      <c r="AB330" s="276"/>
      <c r="AC330" s="276"/>
      <c r="AD330" s="276"/>
      <c r="AE330" s="276"/>
      <c r="AF330" s="276"/>
      <c r="AG330" s="276"/>
      <c r="AH330" s="276"/>
    </row>
    <row r="331" spans="12:34" ht="12.75">
      <c r="L331" s="150"/>
      <c r="N331" s="278"/>
      <c r="O331" s="278"/>
      <c r="P331" s="278"/>
      <c r="Q331" s="278"/>
      <c r="R331" s="278"/>
      <c r="S331" s="278"/>
      <c r="T331" s="278"/>
      <c r="U331" s="278"/>
      <c r="V331" s="278"/>
      <c r="W331" s="278"/>
      <c r="X331" s="278"/>
      <c r="Y331" s="278"/>
      <c r="Z331" s="278"/>
      <c r="AA331" s="278"/>
      <c r="AB331" s="276"/>
      <c r="AC331" s="276"/>
      <c r="AD331" s="276"/>
      <c r="AE331" s="276"/>
      <c r="AF331" s="276"/>
      <c r="AG331" s="276"/>
      <c r="AH331" s="276"/>
    </row>
    <row r="332" spans="12:34" ht="12.75">
      <c r="L332" s="150"/>
      <c r="N332" s="278"/>
      <c r="O332" s="278"/>
      <c r="P332" s="278"/>
      <c r="Q332" s="278"/>
      <c r="R332" s="278"/>
      <c r="S332" s="278"/>
      <c r="T332" s="278"/>
      <c r="U332" s="278"/>
      <c r="V332" s="278"/>
      <c r="W332" s="278"/>
      <c r="X332" s="278"/>
      <c r="Y332" s="278"/>
      <c r="Z332" s="278"/>
      <c r="AA332" s="278"/>
      <c r="AB332" s="276"/>
      <c r="AC332" s="276"/>
      <c r="AD332" s="276"/>
      <c r="AE332" s="276"/>
      <c r="AF332" s="276"/>
      <c r="AG332" s="276"/>
      <c r="AH332" s="276"/>
    </row>
    <row r="333" spans="12:34" ht="12.75">
      <c r="L333" s="150"/>
      <c r="N333" s="278"/>
      <c r="O333" s="278"/>
      <c r="P333" s="278"/>
      <c r="Q333" s="278"/>
      <c r="R333" s="278"/>
      <c r="S333" s="278"/>
      <c r="T333" s="278"/>
      <c r="U333" s="278"/>
      <c r="V333" s="278"/>
      <c r="W333" s="278"/>
      <c r="X333" s="278"/>
      <c r="Y333" s="278"/>
      <c r="Z333" s="278"/>
      <c r="AA333" s="278"/>
      <c r="AB333" s="276"/>
      <c r="AC333" s="276"/>
      <c r="AD333" s="276"/>
      <c r="AE333" s="276"/>
      <c r="AF333" s="276"/>
      <c r="AG333" s="276"/>
      <c r="AH333" s="276"/>
    </row>
    <row r="334" spans="12:34" ht="12.75">
      <c r="L334" s="150"/>
      <c r="N334" s="278"/>
      <c r="O334" s="278"/>
      <c r="P334" s="278"/>
      <c r="Q334" s="278"/>
      <c r="R334" s="278"/>
      <c r="S334" s="278"/>
      <c r="T334" s="278"/>
      <c r="U334" s="278"/>
      <c r="V334" s="278"/>
      <c r="W334" s="278"/>
      <c r="X334" s="278"/>
      <c r="Y334" s="278"/>
      <c r="Z334" s="278"/>
      <c r="AA334" s="278"/>
      <c r="AB334" s="276"/>
      <c r="AC334" s="276"/>
      <c r="AD334" s="276"/>
      <c r="AE334" s="276"/>
      <c r="AF334" s="276"/>
      <c r="AG334" s="276"/>
      <c r="AH334" s="276"/>
    </row>
    <row r="335" spans="12:34" ht="12.75">
      <c r="L335" s="150"/>
      <c r="N335" s="278"/>
      <c r="O335" s="278"/>
      <c r="P335" s="278"/>
      <c r="Q335" s="278"/>
      <c r="R335" s="278"/>
      <c r="S335" s="278"/>
      <c r="T335" s="278"/>
      <c r="U335" s="278"/>
      <c r="V335" s="278"/>
      <c r="W335" s="278"/>
      <c r="X335" s="278"/>
      <c r="Y335" s="278"/>
      <c r="Z335" s="278"/>
      <c r="AA335" s="278"/>
      <c r="AB335" s="276"/>
      <c r="AC335" s="276"/>
      <c r="AD335" s="276"/>
      <c r="AE335" s="276"/>
      <c r="AF335" s="276"/>
      <c r="AG335" s="276"/>
      <c r="AH335" s="276"/>
    </row>
    <row r="336" spans="12:34" ht="12.75">
      <c r="L336" s="150"/>
      <c r="N336" s="278"/>
      <c r="O336" s="278"/>
      <c r="P336" s="278"/>
      <c r="Q336" s="278"/>
      <c r="R336" s="278"/>
      <c r="S336" s="278"/>
      <c r="T336" s="278"/>
      <c r="U336" s="278"/>
      <c r="V336" s="278"/>
      <c r="W336" s="278"/>
      <c r="X336" s="278"/>
      <c r="Y336" s="278"/>
      <c r="Z336" s="278"/>
      <c r="AA336" s="278"/>
      <c r="AB336" s="276"/>
      <c r="AC336" s="276"/>
      <c r="AD336" s="276"/>
      <c r="AE336" s="276"/>
      <c r="AF336" s="276"/>
      <c r="AG336" s="276"/>
      <c r="AH336" s="276"/>
    </row>
    <row r="337" spans="12:34" ht="12.75">
      <c r="L337" s="150"/>
      <c r="N337" s="278"/>
      <c r="O337" s="278"/>
      <c r="P337" s="278"/>
      <c r="Q337" s="278"/>
      <c r="R337" s="278"/>
      <c r="S337" s="278"/>
      <c r="T337" s="278"/>
      <c r="U337" s="278"/>
      <c r="V337" s="278"/>
      <c r="W337" s="278"/>
      <c r="X337" s="278"/>
      <c r="Y337" s="278"/>
      <c r="Z337" s="278"/>
      <c r="AA337" s="278"/>
      <c r="AB337" s="276"/>
      <c r="AC337" s="276"/>
      <c r="AD337" s="276"/>
      <c r="AE337" s="276"/>
      <c r="AF337" s="276"/>
      <c r="AG337" s="276"/>
      <c r="AH337" s="276"/>
    </row>
    <row r="338" spans="12:34" ht="12.75">
      <c r="L338" s="150"/>
      <c r="N338" s="278"/>
      <c r="O338" s="278"/>
      <c r="P338" s="278"/>
      <c r="Q338" s="278"/>
      <c r="R338" s="278"/>
      <c r="S338" s="278"/>
      <c r="T338" s="278"/>
      <c r="U338" s="278"/>
      <c r="V338" s="278"/>
      <c r="W338" s="278"/>
      <c r="X338" s="278"/>
      <c r="Y338" s="278"/>
      <c r="Z338" s="278"/>
      <c r="AA338" s="278"/>
      <c r="AB338" s="276"/>
      <c r="AC338" s="276"/>
      <c r="AD338" s="276"/>
      <c r="AE338" s="276"/>
      <c r="AF338" s="276"/>
      <c r="AG338" s="276"/>
      <c r="AH338" s="276"/>
    </row>
    <row r="339" spans="12:34" ht="12.75">
      <c r="L339" s="150"/>
      <c r="AB339" s="276"/>
      <c r="AC339" s="276"/>
      <c r="AD339" s="276"/>
      <c r="AE339" s="276"/>
      <c r="AF339" s="276"/>
      <c r="AG339" s="276"/>
      <c r="AH339" s="276"/>
    </row>
    <row r="340" spans="12:34" ht="12.75">
      <c r="L340" s="150"/>
      <c r="AB340" s="276"/>
      <c r="AC340" s="276"/>
      <c r="AD340" s="276"/>
      <c r="AE340" s="276"/>
      <c r="AF340" s="276"/>
      <c r="AG340" s="276"/>
      <c r="AH340" s="276"/>
    </row>
    <row r="341" spans="12:34" ht="12.75">
      <c r="L341" s="150"/>
      <c r="AB341" s="276"/>
      <c r="AC341" s="276"/>
      <c r="AD341" s="276"/>
      <c r="AE341" s="276"/>
      <c r="AF341" s="276"/>
      <c r="AG341" s="276"/>
      <c r="AH341" s="276"/>
    </row>
    <row r="342" spans="12:34" ht="12.75">
      <c r="L342" s="150"/>
      <c r="AC342" s="276"/>
      <c r="AD342" s="276"/>
      <c r="AE342" s="276"/>
      <c r="AF342" s="276"/>
      <c r="AG342" s="276"/>
      <c r="AH342" s="276"/>
    </row>
    <row r="343" ht="12.75">
      <c r="L343" s="150"/>
    </row>
  </sheetData>
  <sheetProtection/>
  <mergeCells count="3">
    <mergeCell ref="E20:H20"/>
    <mergeCell ref="I20:L20"/>
    <mergeCell ref="C20:D21"/>
  </mergeCells>
  <dataValidations count="8">
    <dataValidation allowBlank="1" showInputMessage="1" showErrorMessage="1" promptTitle="% total accepts" prompt="the percentage of acceptances out of the total acceptances for the competitor group" sqref="K21"/>
    <dataValidation allowBlank="1" showInputMessage="1" showErrorMessage="1" promptTitle="acceptances" prompt="the number of applicants from the competitor group which accepted a place at an institution" sqref="J21"/>
    <dataValidation allowBlank="1" showInputMessage="1" showErrorMessage="1" promptTitle="choices" prompt="the number of mainscheme choices (applications) the applicants from the competitor group made, these are the applications listed in the application form" sqref="I21"/>
    <dataValidation allowBlank="1" showInputMessage="1" showErrorMessage="1" promptTitle="choice:accept ratio" prompt="a ratio showing the number of applications to the number of acceptances for the competitor group" sqref="L21"/>
    <dataValidation allowBlank="1" showInputMessage="1" showErrorMessage="1" promptTitle="choice:accept ratio" prompt="a ratio showing the number of applications to the number of acceptances for your centre" sqref="H21"/>
    <dataValidation allowBlank="1" showInputMessage="1" showErrorMessage="1" promptTitle="choices" prompt="the number of mainscheme choices (applications) the applicants with your centre code made, these are the applications listed in the application form" sqref="E21"/>
    <dataValidation allowBlank="1" showInputMessage="1" showErrorMessage="1" promptTitle="acceptances" prompt="the number of applicants with your centre code which accepted a place at an institution" sqref="F21"/>
    <dataValidation allowBlank="1" showInputMessage="1" showErrorMessage="1" promptTitle="% total accepts" prompt="the percentage of acceptances out of the total acceptances for your competitor group" sqref="G21"/>
  </dataValidations>
  <printOptions/>
  <pageMargins left="0.7" right="0.7" top="0.75" bottom="0.75" header="0.3" footer="0.3"/>
  <pageSetup horizontalDpi="600" verticalDpi="600" orientation="portrait" paperSize="9" r:id="rId3"/>
  <ignoredErrors>
    <ignoredError sqref="E22:L47 N17:N4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katel</dc:creator>
  <cp:keywords/>
  <dc:description/>
  <cp:lastModifiedBy>trudiw</cp:lastModifiedBy>
  <cp:lastPrinted>2009-01-26T16:53:53Z</cp:lastPrinted>
  <dcterms:created xsi:type="dcterms:W3CDTF">2009-01-26T15:21:19Z</dcterms:created>
  <dcterms:modified xsi:type="dcterms:W3CDTF">2014-10-27T15:50:05Z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